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defaultThemeVersion="166925"/>
  <mc:AlternateContent xmlns:mc="http://schemas.openxmlformats.org/markup-compatibility/2006">
    <mc:Choice Requires="x15">
      <x15ac:absPath xmlns:x15ac="http://schemas.microsoft.com/office/spreadsheetml/2010/11/ac" url="C:\Users\okawa\Desktop\"/>
    </mc:Choice>
  </mc:AlternateContent>
  <xr:revisionPtr revIDLastSave="0" documentId="13_ncr:1_{E4030526-DBCB-4DD9-9E84-ACA2D7078950}" xr6:coauthVersionLast="47" xr6:coauthVersionMax="47" xr10:uidLastSave="{00000000-0000-0000-0000-000000000000}"/>
  <bookViews>
    <workbookView xWindow="-120" yWindow="-120" windowWidth="29040" windowHeight="15720" firstSheet="1" activeTab="1" xr2:uid="{25FB2A58-6BCD-49AD-8F85-849FAA0AD97A}"/>
  </bookViews>
  <sheets>
    <sheet name="非表示" sheetId="6" state="hidden" r:id="rId1"/>
    <sheet name="団体参加 " sheetId="2" r:id="rId2"/>
    <sheet name="団体・参加種目【小中学生】" sheetId="3" r:id="rId3"/>
    <sheet name="団体・参加種目【一般 壮年】 " sheetId="8" r:id="rId4"/>
    <sheet name="撮影許可申請書 " sheetId="5" r:id="rId5"/>
  </sheets>
  <definedNames>
    <definedName name="_xlnm.Print_Area" localSheetId="4">'撮影許可申請書 '!$B$2:$M$49</definedName>
    <definedName name="_xlnm.Print_Area" localSheetId="3">'団体・参加種目【一般 壮年】 '!$B$2:$AA$96</definedName>
    <definedName name="_xlnm.Print_Area" localSheetId="2">団体・参加種目【小中学生】!$B$2:$Z$96</definedName>
    <definedName name="_xlnm.Print_Area" localSheetId="1">'団体参加 '!$B$2:$X$52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 i="8" l="1"/>
  <c r="C96" i="3"/>
  <c r="F2" i="8"/>
  <c r="F2" i="3"/>
  <c r="G4" i="5"/>
  <c r="C9" i="8"/>
  <c r="C8" i="8"/>
  <c r="C7" i="8"/>
  <c r="C6" i="8"/>
  <c r="C9" i="3"/>
  <c r="C8" i="3"/>
  <c r="C7" i="3"/>
  <c r="C6" i="3"/>
  <c r="P47" i="2"/>
  <c r="W42" i="2"/>
  <c r="O15" i="8"/>
  <c r="O15" i="3" l="1"/>
  <c r="M51" i="2" l="1"/>
  <c r="M49" i="2"/>
  <c r="W45" i="2"/>
  <c r="O93" i="3"/>
  <c r="O91" i="3"/>
  <c r="O89" i="3"/>
  <c r="O87" i="3"/>
  <c r="O85" i="3"/>
  <c r="O83" i="3"/>
  <c r="O81" i="3"/>
  <c r="O79" i="3"/>
  <c r="O77" i="3"/>
  <c r="O75" i="3"/>
  <c r="O73" i="3"/>
  <c r="O71" i="3"/>
  <c r="O69" i="3"/>
  <c r="O67" i="3"/>
  <c r="O65" i="3"/>
  <c r="O63" i="3"/>
  <c r="O61" i="3"/>
  <c r="O59" i="3"/>
  <c r="O57" i="3"/>
  <c r="O55" i="3"/>
  <c r="O53" i="3"/>
  <c r="O51" i="3"/>
  <c r="O49" i="3"/>
  <c r="O47" i="3"/>
  <c r="O45" i="3"/>
  <c r="O43" i="3"/>
  <c r="O41" i="3"/>
  <c r="O39" i="3"/>
  <c r="O37" i="3"/>
  <c r="O35" i="3"/>
  <c r="O33" i="3"/>
  <c r="O31" i="3"/>
  <c r="O29" i="3"/>
  <c r="O27" i="3"/>
  <c r="O25" i="3"/>
  <c r="O23" i="3"/>
  <c r="O21" i="3"/>
  <c r="O19" i="3"/>
  <c r="O17" i="3"/>
  <c r="O13" i="3"/>
  <c r="O93" i="8"/>
  <c r="O91" i="8"/>
  <c r="O89" i="8"/>
  <c r="O87" i="8"/>
  <c r="O85" i="8"/>
  <c r="O83" i="8"/>
  <c r="O81" i="8"/>
  <c r="O79" i="8"/>
  <c r="O77" i="8"/>
  <c r="O75" i="8"/>
  <c r="O73" i="8"/>
  <c r="O71" i="8"/>
  <c r="O69" i="8"/>
  <c r="O67" i="8"/>
  <c r="O65" i="8"/>
  <c r="O63" i="8"/>
  <c r="O61" i="8"/>
  <c r="O59" i="8"/>
  <c r="O57" i="8"/>
  <c r="O55" i="8"/>
  <c r="O53" i="8"/>
  <c r="O51" i="8"/>
  <c r="O49" i="8"/>
  <c r="O47" i="8"/>
  <c r="O45" i="8"/>
  <c r="O43" i="8"/>
  <c r="O41" i="8"/>
  <c r="O39" i="8"/>
  <c r="O37" i="8"/>
  <c r="O35" i="8"/>
  <c r="O33" i="8"/>
  <c r="O31" i="8"/>
  <c r="O29" i="8"/>
  <c r="O27" i="8"/>
  <c r="O25" i="8"/>
  <c r="O23" i="8"/>
  <c r="O21" i="8"/>
  <c r="O17" i="8"/>
  <c r="O13" i="8"/>
  <c r="AA17" i="8" l="1"/>
  <c r="AA19" i="8"/>
  <c r="AA21" i="8"/>
  <c r="AA23" i="8"/>
  <c r="AA25" i="8"/>
  <c r="AA27" i="8"/>
  <c r="AA29" i="8"/>
  <c r="AA31" i="8"/>
  <c r="AA33" i="8"/>
  <c r="AA35" i="8"/>
  <c r="AA37" i="8"/>
  <c r="AA39" i="8"/>
  <c r="AA41" i="8"/>
  <c r="AA43" i="8"/>
  <c r="AA45" i="8"/>
  <c r="AA47" i="8"/>
  <c r="AA49" i="8"/>
  <c r="AA51" i="8"/>
  <c r="AA53" i="8"/>
  <c r="AA55" i="8"/>
  <c r="AA57" i="8"/>
  <c r="AA59" i="8"/>
  <c r="AA61" i="8"/>
  <c r="AA63" i="8"/>
  <c r="AA65" i="8"/>
  <c r="AA67" i="8"/>
  <c r="AA69" i="8"/>
  <c r="AA71" i="8"/>
  <c r="AA73" i="8"/>
  <c r="AA75" i="8"/>
  <c r="AA77" i="8"/>
  <c r="AA79" i="8"/>
  <c r="AA81" i="8"/>
  <c r="AA83" i="8"/>
  <c r="AA85" i="8"/>
  <c r="AA87" i="8"/>
  <c r="AA89" i="8"/>
  <c r="AA91" i="8"/>
  <c r="AA93" i="8"/>
  <c r="AA15" i="8"/>
  <c r="R12" i="6"/>
  <c r="Q12" i="6"/>
  <c r="R11" i="6"/>
  <c r="Q11" i="6"/>
  <c r="R10" i="6"/>
  <c r="Q10" i="6"/>
  <c r="R9" i="6"/>
  <c r="Q9" i="6"/>
  <c r="R8" i="6"/>
  <c r="Q8" i="6"/>
  <c r="R7" i="6"/>
  <c r="Q7" i="6"/>
  <c r="R6" i="6"/>
  <c r="Q6" i="6"/>
  <c r="R5" i="6"/>
  <c r="Q5" i="6"/>
  <c r="R4" i="6"/>
  <c r="Q4" i="6"/>
  <c r="R3" i="6"/>
  <c r="Q3" i="6"/>
  <c r="R2" i="6"/>
  <c r="Q2" i="6"/>
  <c r="AA17" i="3"/>
  <c r="AA19" i="3"/>
  <c r="AA21" i="3"/>
  <c r="AA23" i="3"/>
  <c r="AA25" i="3"/>
  <c r="AA27" i="3"/>
  <c r="AA29" i="3"/>
  <c r="AA31" i="3"/>
  <c r="AA33" i="3"/>
  <c r="AA35" i="3"/>
  <c r="AA37" i="3"/>
  <c r="AA39" i="3"/>
  <c r="AA41" i="3"/>
  <c r="AA43" i="3"/>
  <c r="AA45" i="3"/>
  <c r="AA47" i="3"/>
  <c r="AA49" i="3"/>
  <c r="AA51" i="3"/>
  <c r="AA53" i="3"/>
  <c r="AA55" i="3"/>
  <c r="AA57" i="3"/>
  <c r="AA59" i="3"/>
  <c r="AA61" i="3"/>
  <c r="AA63" i="3"/>
  <c r="AA65" i="3"/>
  <c r="AA67" i="3"/>
  <c r="AA69" i="3"/>
  <c r="AA71" i="3"/>
  <c r="AA73" i="3"/>
  <c r="AA75" i="3"/>
  <c r="AA77" i="3"/>
  <c r="AA79" i="3"/>
  <c r="AA81" i="3"/>
  <c r="AA83" i="3"/>
  <c r="AA85" i="3"/>
  <c r="AA87" i="3"/>
  <c r="AA89" i="3"/>
  <c r="AA91" i="3"/>
  <c r="AA93" i="3"/>
  <c r="K41" i="2" s="1"/>
  <c r="AA15" i="3"/>
  <c r="J37" i="2"/>
  <c r="M37" i="2" s="1"/>
  <c r="J36" i="2"/>
  <c r="M36" i="2" s="1"/>
  <c r="J35" i="2"/>
  <c r="M35" i="2" s="1"/>
  <c r="J34" i="2"/>
  <c r="M34" i="2" s="1"/>
  <c r="J33" i="2"/>
  <c r="Y2" i="3"/>
  <c r="P96" i="3"/>
  <c r="Y2" i="8"/>
  <c r="P96" i="8"/>
  <c r="L6" i="5"/>
  <c r="K44" i="2" l="1"/>
  <c r="I42" i="2"/>
  <c r="I41" i="2"/>
  <c r="K42" i="2"/>
  <c r="I43" i="2"/>
  <c r="K43" i="2"/>
  <c r="I44" i="2"/>
  <c r="J38" i="2"/>
  <c r="M33" i="2"/>
  <c r="K45" i="2" l="1"/>
  <c r="I45" i="2"/>
  <c r="M38" i="2"/>
  <c r="N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15" authorId="0" shapeId="0" xr:uid="{85E95136-45EA-4677-8E4F-84C8E2A210BF}">
      <text>
        <r>
          <rPr>
            <sz val="9"/>
            <color indexed="81"/>
            <rFont val="HGSｺﾞｼｯｸE"/>
            <family val="3"/>
            <charset val="128"/>
          </rPr>
          <t xml:space="preserve">参加資格
</t>
        </r>
        <r>
          <rPr>
            <sz val="9"/>
            <color indexed="81"/>
            <rFont val="AR P丸ゴシック体M04"/>
            <family val="3"/>
            <charset val="128"/>
          </rPr>
          <t xml:space="preserve">プルダウンメニューの上から優先に選択する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5" authorId="0" shapeId="0" xr:uid="{B2CFA8F8-3F96-4FB1-B4C1-A2C568FD80D8}">
      <text>
        <r>
          <rPr>
            <sz val="9"/>
            <color indexed="81"/>
            <rFont val="AR P丸ゴシック体M04"/>
            <family val="3"/>
            <charset val="128"/>
          </rPr>
          <t>壮年区分で一般区分の種目への参加は下段に入力すること</t>
        </r>
        <r>
          <rPr>
            <sz val="9"/>
            <color indexed="81"/>
            <rFont val="MS P ゴシック"/>
            <family val="3"/>
            <charset val="128"/>
          </rPr>
          <t xml:space="preserve">
</t>
        </r>
      </text>
    </comment>
    <comment ref="X15" authorId="0" shapeId="0" xr:uid="{6FF42638-C48B-4FC5-9E11-8E6716675114}">
      <text>
        <r>
          <rPr>
            <b/>
            <sz val="9"/>
            <color indexed="81"/>
            <rFont val="AR P丸ゴシック体M04"/>
            <family val="3"/>
            <charset val="128"/>
          </rPr>
          <t>参加資格</t>
        </r>
        <r>
          <rPr>
            <sz val="9"/>
            <color indexed="81"/>
            <rFont val="AR P丸ゴシック体M04"/>
            <family val="3"/>
            <charset val="128"/>
          </rPr>
          <t xml:space="preserve">
プルダウンメニューの上から優先に選択する</t>
        </r>
      </text>
    </comment>
  </commentList>
</comments>
</file>

<file path=xl/sharedStrings.xml><?xml version="1.0" encoding="utf-8"?>
<sst xmlns="http://schemas.openxmlformats.org/spreadsheetml/2006/main" count="726" uniqueCount="200">
  <si>
    <t>参加費</t>
    <rPh sb="0" eb="3">
      <t>サンカヒ</t>
    </rPh>
    <phoneticPr fontId="3"/>
  </si>
  <si>
    <t>入力</t>
    <rPh sb="0" eb="2">
      <t>ニュウリョク</t>
    </rPh>
    <phoneticPr fontId="3"/>
  </si>
  <si>
    <t>完了</t>
    <rPh sb="0" eb="2">
      <t>カンリョウ</t>
    </rPh>
    <phoneticPr fontId="3"/>
  </si>
  <si>
    <t>仮受</t>
    <rPh sb="0" eb="2">
      <t>カリウケ</t>
    </rPh>
    <phoneticPr fontId="3"/>
  </si>
  <si>
    <t>人数</t>
    <rPh sb="0" eb="2">
      <t>ニンズウ</t>
    </rPh>
    <phoneticPr fontId="3"/>
  </si>
  <si>
    <t>受信日時</t>
    <rPh sb="0" eb="2">
      <t>ジュシン</t>
    </rPh>
    <rPh sb="2" eb="3">
      <t>ヒ</t>
    </rPh>
    <rPh sb="3" eb="4">
      <t>ジ</t>
    </rPh>
    <phoneticPr fontId="3"/>
  </si>
  <si>
    <t>NO.</t>
    <phoneticPr fontId="3"/>
  </si>
  <si>
    <t>/</t>
    <phoneticPr fontId="3"/>
  </si>
  <si>
    <t>名</t>
    <rPh sb="0" eb="1">
      <t>ナ</t>
    </rPh>
    <phoneticPr fontId="3"/>
  </si>
  <si>
    <t>/</t>
  </si>
  <si>
    <t>第</t>
    <rPh sb="0" eb="1">
      <t>ダイ</t>
    </rPh>
    <phoneticPr fontId="3"/>
  </si>
  <si>
    <t>回板橋区民スポーツ大会水泳競技会</t>
    <rPh sb="0" eb="1">
      <t>カイ</t>
    </rPh>
    <rPh sb="1" eb="4">
      <t>イタバシク</t>
    </rPh>
    <rPh sb="4" eb="5">
      <t>ミン</t>
    </rPh>
    <rPh sb="9" eb="11">
      <t>タイカイ</t>
    </rPh>
    <rPh sb="11" eb="13">
      <t>スイエイ</t>
    </rPh>
    <rPh sb="13" eb="15">
      <t>キョウギ</t>
    </rPh>
    <rPh sb="15" eb="16">
      <t>カイ</t>
    </rPh>
    <phoneticPr fontId="3"/>
  </si>
  <si>
    <t>団体参加申込書</t>
    <rPh sb="0" eb="2">
      <t>ダンタイ</t>
    </rPh>
    <rPh sb="2" eb="4">
      <t>サンカ</t>
    </rPh>
    <phoneticPr fontId="3"/>
  </si>
  <si>
    <t>①</t>
    <phoneticPr fontId="3"/>
  </si>
  <si>
    <t>➁</t>
    <phoneticPr fontId="3"/>
  </si>
  <si>
    <t>フリガナ</t>
  </si>
  <si>
    <t>団 体 名</t>
    <rPh sb="0" eb="1">
      <t>ダン</t>
    </rPh>
    <rPh sb="2" eb="3">
      <t>カラダ</t>
    </rPh>
    <rPh sb="4" eb="5">
      <t>ナ</t>
    </rPh>
    <phoneticPr fontId="3"/>
  </si>
  <si>
    <t>略称名フリガナ</t>
    <phoneticPr fontId="3"/>
  </si>
  <si>
    <t>練習場所</t>
    <rPh sb="0" eb="4">
      <t>レンシュウバショ</t>
    </rPh>
    <phoneticPr fontId="3"/>
  </si>
  <si>
    <t>板橋区</t>
    <rPh sb="0" eb="3">
      <t>イタバシク</t>
    </rPh>
    <phoneticPr fontId="3"/>
  </si>
  <si>
    <t>プール</t>
    <phoneticPr fontId="3"/>
  </si>
  <si>
    <t>〒</t>
    <phoneticPr fontId="3"/>
  </si>
  <si>
    <t>※必要書類を送ります</t>
  </si>
  <si>
    <t>住　所</t>
    <rPh sb="0" eb="1">
      <t>ジュウ</t>
    </rPh>
    <rPh sb="2" eb="3">
      <t>ショ</t>
    </rPh>
    <phoneticPr fontId="3"/>
  </si>
  <si>
    <t>フリガナ</t>
    <phoneticPr fontId="3"/>
  </si>
  <si>
    <t>TEL</t>
  </si>
  <si>
    <t>ー</t>
    <phoneticPr fontId="3"/>
  </si>
  <si>
    <t>TEL</t>
    <phoneticPr fontId="3"/>
  </si>
  <si>
    <t>引 率 者</t>
    <rPh sb="0" eb="1">
      <t>イン</t>
    </rPh>
    <rPh sb="2" eb="3">
      <t>リツ</t>
    </rPh>
    <rPh sb="4" eb="5">
      <t>モノ</t>
    </rPh>
    <phoneticPr fontId="3"/>
  </si>
  <si>
    <t>参 加 費</t>
    <rPh sb="0" eb="1">
      <t>サン</t>
    </rPh>
    <rPh sb="2" eb="3">
      <t>カ</t>
    </rPh>
    <rPh sb="4" eb="5">
      <t>ヒ</t>
    </rPh>
    <phoneticPr fontId="3"/>
  </si>
  <si>
    <t>小学生</t>
    <rPh sb="0" eb="2">
      <t>ショウガク</t>
    </rPh>
    <rPh sb="2" eb="3">
      <t>セイ</t>
    </rPh>
    <phoneticPr fontId="3"/>
  </si>
  <si>
    <t>円 ×</t>
    <rPh sb="0" eb="1">
      <t>エン</t>
    </rPh>
    <phoneticPr fontId="3"/>
  </si>
  <si>
    <t>種目</t>
    <rPh sb="0" eb="2">
      <t>シュモク</t>
    </rPh>
    <phoneticPr fontId="3"/>
  </si>
  <si>
    <t>＊</t>
    <phoneticPr fontId="3"/>
  </si>
  <si>
    <t>中学生</t>
    <rPh sb="0" eb="2">
      <t>チュウガク</t>
    </rPh>
    <rPh sb="2" eb="3">
      <t>セイ</t>
    </rPh>
    <phoneticPr fontId="3"/>
  </si>
  <si>
    <t>③</t>
    <phoneticPr fontId="3"/>
  </si>
  <si>
    <t>一　般</t>
    <rPh sb="0" eb="1">
      <t>イチ</t>
    </rPh>
    <rPh sb="2" eb="3">
      <t>ハン</t>
    </rPh>
    <phoneticPr fontId="3"/>
  </si>
  <si>
    <t>④</t>
    <phoneticPr fontId="3"/>
  </si>
  <si>
    <t>壮　年</t>
    <rPh sb="0" eb="1">
      <t>ソウ</t>
    </rPh>
    <rPh sb="2" eb="3">
      <t>トシ</t>
    </rPh>
    <phoneticPr fontId="3"/>
  </si>
  <si>
    <t>⑤</t>
    <phoneticPr fontId="3"/>
  </si>
  <si>
    <t>リレー種目</t>
    <rPh sb="3" eb="5">
      <t>シュモク</t>
    </rPh>
    <phoneticPr fontId="3"/>
  </si>
  <si>
    <t>合 計</t>
    <rPh sb="0" eb="1">
      <t>ゴウ</t>
    </rPh>
    <rPh sb="2" eb="3">
      <t>ケイ</t>
    </rPh>
    <phoneticPr fontId="3"/>
  </si>
  <si>
    <t>参加者数</t>
    <rPh sb="0" eb="3">
      <t>サンカシャ</t>
    </rPh>
    <rPh sb="3" eb="4">
      <t>スウ</t>
    </rPh>
    <phoneticPr fontId="3"/>
  </si>
  <si>
    <t>女子</t>
  </si>
  <si>
    <t>男子</t>
  </si>
  <si>
    <t>※対象者：選手・引率者</t>
    <rPh sb="1" eb="4">
      <t>タイショウシャ</t>
    </rPh>
    <rPh sb="5" eb="7">
      <t>センシュ</t>
    </rPh>
    <rPh sb="8" eb="11">
      <t>インソツシャ</t>
    </rPh>
    <phoneticPr fontId="3"/>
  </si>
  <si>
    <t>※１選手につき１名応援入場可</t>
    <rPh sb="2" eb="4">
      <t>センシュ</t>
    </rPh>
    <rPh sb="8" eb="9">
      <t>ナ</t>
    </rPh>
    <rPh sb="13" eb="14">
      <t>カ</t>
    </rPh>
    <phoneticPr fontId="3"/>
  </si>
  <si>
    <t>合計</t>
  </si>
  <si>
    <t>（引率者とは別、撮影不可）</t>
    <rPh sb="8" eb="12">
      <t>サツエイフカ</t>
    </rPh>
    <phoneticPr fontId="3"/>
  </si>
  <si>
    <t>協力役員</t>
    <rPh sb="0" eb="4">
      <t>キョウリョクヤクイン</t>
    </rPh>
    <phoneticPr fontId="3"/>
  </si>
  <si>
    <t>氏　名</t>
    <rPh sb="0" eb="1">
      <t>シ</t>
    </rPh>
    <rPh sb="2" eb="3">
      <t>ナ</t>
    </rPh>
    <phoneticPr fontId="3"/>
  </si>
  <si>
    <t>性別</t>
    <rPh sb="0" eb="1">
      <t>セイ</t>
    </rPh>
    <rPh sb="1" eb="2">
      <t>ベツ</t>
    </rPh>
    <phoneticPr fontId="3"/>
  </si>
  <si>
    <t>(西暦)生年月日</t>
    <rPh sb="1" eb="3">
      <t>セイレキ</t>
    </rPh>
    <phoneticPr fontId="3"/>
  </si>
  <si>
    <t>年齢</t>
    <rPh sb="0" eb="2">
      <t>ネンレイ</t>
    </rPh>
    <phoneticPr fontId="3"/>
  </si>
  <si>
    <t>参加</t>
    <rPh sb="0" eb="2">
      <t>サンカ</t>
    </rPh>
    <phoneticPr fontId="3"/>
  </si>
  <si>
    <t>区分</t>
    <rPh sb="0" eb="2">
      <t>クブン</t>
    </rPh>
    <phoneticPr fontId="3"/>
  </si>
  <si>
    <t>距離</t>
    <rPh sb="0" eb="2">
      <t>キョリ</t>
    </rPh>
    <phoneticPr fontId="3"/>
  </si>
  <si>
    <t>リレー参加</t>
    <rPh sb="3" eb="5">
      <t>サンカ</t>
    </rPh>
    <phoneticPr fontId="3"/>
  </si>
  <si>
    <t>団体・参加種目</t>
    <rPh sb="0" eb="2">
      <t>ダンタイ</t>
    </rPh>
    <rPh sb="3" eb="5">
      <t>サンカ</t>
    </rPh>
    <phoneticPr fontId="3"/>
  </si>
  <si>
    <t>受付NO.</t>
    <rPh sb="0" eb="2">
      <t>ウケツケ</t>
    </rPh>
    <phoneticPr fontId="3"/>
  </si>
  <si>
    <t>※リレーオーダーに変更がある場合は競技開始３０分前までに提出すること</t>
    <rPh sb="9" eb="11">
      <t>ヘンコウ</t>
    </rPh>
    <rPh sb="14" eb="16">
      <t>バアイ</t>
    </rPh>
    <rPh sb="17" eb="21">
      <t>キョウギカイシ</t>
    </rPh>
    <rPh sb="23" eb="25">
      <t>フンマエ</t>
    </rPh>
    <rPh sb="28" eb="30">
      <t>テイシュツ</t>
    </rPh>
    <phoneticPr fontId="3"/>
  </si>
  <si>
    <t>性別</t>
  </si>
  <si>
    <t>団体略称名</t>
    <rPh sb="0" eb="2">
      <t>ダンタイ</t>
    </rPh>
    <rPh sb="2" eb="4">
      <t>リャクショウ</t>
    </rPh>
    <rPh sb="4" eb="5">
      <t>メイ</t>
    </rPh>
    <phoneticPr fontId="3"/>
  </si>
  <si>
    <t>エントリータイム</t>
    <phoneticPr fontId="3"/>
  </si>
  <si>
    <t>第１泳者</t>
    <rPh sb="0" eb="1">
      <t>ダイ</t>
    </rPh>
    <rPh sb="2" eb="3">
      <t>エイ</t>
    </rPh>
    <rPh sb="3" eb="4">
      <t>シャ</t>
    </rPh>
    <phoneticPr fontId="3"/>
  </si>
  <si>
    <t>第２泳者</t>
    <rPh sb="0" eb="1">
      <t>ダイ</t>
    </rPh>
    <rPh sb="2" eb="3">
      <t>エイ</t>
    </rPh>
    <rPh sb="3" eb="4">
      <t>シャ</t>
    </rPh>
    <phoneticPr fontId="3"/>
  </si>
  <si>
    <t>第３泳者</t>
    <rPh sb="0" eb="1">
      <t>ダイ</t>
    </rPh>
    <rPh sb="2" eb="3">
      <t>エイ</t>
    </rPh>
    <rPh sb="3" eb="4">
      <t>シャ</t>
    </rPh>
    <phoneticPr fontId="3"/>
  </si>
  <si>
    <t>第４泳者</t>
    <rPh sb="0" eb="1">
      <t>ダイ</t>
    </rPh>
    <rPh sb="2" eb="3">
      <t>エイ</t>
    </rPh>
    <rPh sb="3" eb="4">
      <t>シャ</t>
    </rPh>
    <phoneticPr fontId="3"/>
  </si>
  <si>
    <t>女子</t>
    <rPh sb="0" eb="2">
      <t>ジョシ</t>
    </rPh>
    <phoneticPr fontId="3"/>
  </si>
  <si>
    <t>中学</t>
    <rPh sb="0" eb="2">
      <t>チュウガク</t>
    </rPh>
    <phoneticPr fontId="3"/>
  </si>
  <si>
    <t>メドレーリレー</t>
    <phoneticPr fontId="3"/>
  </si>
  <si>
    <t>分</t>
    <rPh sb="0" eb="1">
      <t>フン</t>
    </rPh>
    <phoneticPr fontId="3"/>
  </si>
  <si>
    <t>秒</t>
    <rPh sb="0" eb="1">
      <t>ビョウ</t>
    </rPh>
    <phoneticPr fontId="3"/>
  </si>
  <si>
    <t>フリーリレー</t>
    <phoneticPr fontId="3"/>
  </si>
  <si>
    <t>男子</t>
    <rPh sb="0" eb="2">
      <t>ダンシ</t>
    </rPh>
    <phoneticPr fontId="3"/>
  </si>
  <si>
    <t>個人種目</t>
    <rPh sb="0" eb="4">
      <t>コジンシュモク</t>
    </rPh>
    <phoneticPr fontId="3"/>
  </si>
  <si>
    <t>性別</t>
    <rPh sb="0" eb="2">
      <t>セイベツ</t>
    </rPh>
    <phoneticPr fontId="3"/>
  </si>
  <si>
    <t>氏名</t>
    <rPh sb="0" eb="2">
      <t>シメイ</t>
    </rPh>
    <phoneticPr fontId="3"/>
  </si>
  <si>
    <t>(西暦)生年月日</t>
    <rPh sb="1" eb="3">
      <t>セイレキ</t>
    </rPh>
    <rPh sb="4" eb="8">
      <t>セイネンガッピ</t>
    </rPh>
    <phoneticPr fontId="3"/>
  </si>
  <si>
    <t>応援者</t>
    <rPh sb="0" eb="3">
      <t>オウエンシャ</t>
    </rPh>
    <phoneticPr fontId="3"/>
  </si>
  <si>
    <t>例</t>
    <rPh sb="0" eb="1">
      <t>レイ</t>
    </rPh>
    <phoneticPr fontId="3"/>
  </si>
  <si>
    <t>女</t>
    <rPh sb="0" eb="1">
      <t>オンナ</t>
    </rPh>
    <phoneticPr fontId="3"/>
  </si>
  <si>
    <t>板橋 花子</t>
    <phoneticPr fontId="3"/>
  </si>
  <si>
    <t>イタバシ ハナコ</t>
    <phoneticPr fontId="3"/>
  </si>
  <si>
    <t>40</t>
    <phoneticPr fontId="3"/>
  </si>
  <si>
    <t>00</t>
    <phoneticPr fontId="3"/>
  </si>
  <si>
    <t>在住</t>
    <phoneticPr fontId="3"/>
  </si>
  <si>
    <t>有</t>
    <rPh sb="0" eb="1">
      <t>アリ</t>
    </rPh>
    <phoneticPr fontId="3"/>
  </si>
  <si>
    <t>背泳ぎ</t>
    <rPh sb="0" eb="2">
      <t>セオヨ</t>
    </rPh>
    <phoneticPr fontId="3"/>
  </si>
  <si>
    <t>05</t>
    <phoneticPr fontId="3"/>
  </si>
  <si>
    <t>【小中学生】</t>
    <rPh sb="1" eb="5">
      <t>ショウチュウガクセイ</t>
    </rPh>
    <phoneticPr fontId="3"/>
  </si>
  <si>
    <t>第</t>
    <phoneticPr fontId="3"/>
  </si>
  <si>
    <t>回板橋区民スポーツ大会</t>
    <phoneticPr fontId="3"/>
  </si>
  <si>
    <t>第79回板橋区民スポーツ大会水泳競技会</t>
    <rPh sb="0" eb="1">
      <t>ダイ</t>
    </rPh>
    <rPh sb="3" eb="4">
      <t>カイ</t>
    </rPh>
    <rPh sb="4" eb="6">
      <t>イタバシ</t>
    </rPh>
    <rPh sb="6" eb="7">
      <t>ク</t>
    </rPh>
    <rPh sb="7" eb="8">
      <t>ミン</t>
    </rPh>
    <rPh sb="12" eb="14">
      <t>タイカイ</t>
    </rPh>
    <rPh sb="14" eb="19">
      <t>スイエイキョウギカイ</t>
    </rPh>
    <phoneticPr fontId="3"/>
  </si>
  <si>
    <t>団体 撮影許可申請書</t>
    <rPh sb="0" eb="2">
      <t>ダンタイ</t>
    </rPh>
    <rPh sb="3" eb="7">
      <t>サツエイキョカ</t>
    </rPh>
    <rPh sb="7" eb="10">
      <t>シンセイショ</t>
    </rPh>
    <phoneticPr fontId="3"/>
  </si>
  <si>
    <t>引率</t>
  </si>
  <si>
    <t>一般</t>
    <rPh sb="0" eb="2">
      <t>イッパン</t>
    </rPh>
    <phoneticPr fontId="3"/>
  </si>
  <si>
    <t>男</t>
    <rPh sb="0" eb="1">
      <t>オトコ</t>
    </rPh>
    <phoneticPr fontId="3"/>
  </si>
  <si>
    <t>イタバシ タロウ</t>
    <phoneticPr fontId="3"/>
  </si>
  <si>
    <t>無</t>
    <rPh sb="0" eb="1">
      <t>ナ</t>
    </rPh>
    <phoneticPr fontId="3"/>
  </si>
  <si>
    <t>～</t>
    <phoneticPr fontId="3"/>
  </si>
  <si>
    <t>許可証NO.</t>
    <phoneticPr fontId="3"/>
  </si>
  <si>
    <t>受付NO</t>
    <rPh sb="0" eb="2">
      <t>ウケツケ</t>
    </rPh>
    <phoneticPr fontId="3"/>
  </si>
  <si>
    <t>④ 私的に撮影した動画等をインターネット等の公な場に公開しない</t>
    <phoneticPr fontId="3"/>
  </si>
  <si>
    <t>氏　名</t>
    <phoneticPr fontId="3"/>
  </si>
  <si>
    <t>住　所</t>
    <phoneticPr fontId="3"/>
  </si>
  <si>
    <t>該当</t>
    <rPh sb="0" eb="2">
      <t>ガイトウ</t>
    </rPh>
    <phoneticPr fontId="3"/>
  </si>
  <si>
    <t>選手</t>
    <rPh sb="0" eb="2">
      <t>センシュ</t>
    </rPh>
    <phoneticPr fontId="3"/>
  </si>
  <si>
    <t>(大会日に付添い受付をする)</t>
    <rPh sb="1" eb="4">
      <t>タイカイヒ</t>
    </rPh>
    <rPh sb="5" eb="7">
      <t>ツキソイ</t>
    </rPh>
    <rPh sb="8" eb="10">
      <t>ウケツケ</t>
    </rPh>
    <phoneticPr fontId="3"/>
  </si>
  <si>
    <t>撮影許可申請書</t>
    <rPh sb="0" eb="2">
      <t>サツエイ</t>
    </rPh>
    <rPh sb="2" eb="4">
      <t>キョカ</t>
    </rPh>
    <rPh sb="4" eb="7">
      <t>シンセイショ</t>
    </rPh>
    <phoneticPr fontId="3"/>
  </si>
  <si>
    <t>応援者数</t>
    <rPh sb="0" eb="2">
      <t>オウエン</t>
    </rPh>
    <rPh sb="2" eb="3">
      <t>シャ</t>
    </rPh>
    <rPh sb="3" eb="4">
      <t>スウ</t>
    </rPh>
    <phoneticPr fontId="3"/>
  </si>
  <si>
    <t>資格</t>
    <rPh sb="0" eb="2">
      <t>シカク</t>
    </rPh>
    <phoneticPr fontId="3"/>
  </si>
  <si>
    <t>※参加人数にかかわらず２名(必須)</t>
    <rPh sb="1" eb="3">
      <t>サンカ</t>
    </rPh>
    <rPh sb="3" eb="5">
      <t>ニンズウ</t>
    </rPh>
    <rPh sb="12" eb="13">
      <t>メイ</t>
    </rPh>
    <rPh sb="14" eb="16">
      <t>ヒッス</t>
    </rPh>
    <phoneticPr fontId="3"/>
  </si>
  <si>
    <t>【一般 壮年】</t>
    <rPh sb="1" eb="3">
      <t>イッパン</t>
    </rPh>
    <rPh sb="4" eb="6">
      <t>ソウネン</t>
    </rPh>
    <phoneticPr fontId="3"/>
  </si>
  <si>
    <t>連盟
使用欄</t>
    <rPh sb="0" eb="2">
      <t>レンメイ</t>
    </rPh>
    <rPh sb="3" eb="5">
      <t>シヨウ</t>
    </rPh>
    <rPh sb="5" eb="6">
      <t>ラン</t>
    </rPh>
    <phoneticPr fontId="3"/>
  </si>
  <si>
    <t>受付</t>
    <rPh sb="0" eb="2">
      <t>ウケツケ</t>
    </rPh>
    <phoneticPr fontId="3"/>
  </si>
  <si>
    <t>小学３年</t>
    <rPh sb="0" eb="2">
      <t>ショウガク</t>
    </rPh>
    <rPh sb="3" eb="4">
      <t>ネン</t>
    </rPh>
    <phoneticPr fontId="3"/>
  </si>
  <si>
    <t>自由形</t>
    <rPh sb="0" eb="3">
      <t>ジユウガタ</t>
    </rPh>
    <phoneticPr fontId="3"/>
  </si>
  <si>
    <t>在住</t>
    <rPh sb="0" eb="2">
      <t>ザイジュウ</t>
    </rPh>
    <phoneticPr fontId="3"/>
  </si>
  <si>
    <t>○</t>
    <phoneticPr fontId="3"/>
  </si>
  <si>
    <t>小学４年</t>
    <rPh sb="0" eb="2">
      <t>ショウガク</t>
    </rPh>
    <rPh sb="3" eb="4">
      <t>ネン</t>
    </rPh>
    <phoneticPr fontId="3"/>
  </si>
  <si>
    <t>壮年３０代</t>
    <rPh sb="0" eb="2">
      <t>ソウネン</t>
    </rPh>
    <rPh sb="4" eb="5">
      <t>ダイ</t>
    </rPh>
    <phoneticPr fontId="3"/>
  </si>
  <si>
    <t>平泳ぎ</t>
    <rPh sb="0" eb="2">
      <t>ヒラオヨ</t>
    </rPh>
    <phoneticPr fontId="3"/>
  </si>
  <si>
    <t>在勤</t>
    <rPh sb="0" eb="2">
      <t>ザイキン</t>
    </rPh>
    <phoneticPr fontId="3"/>
  </si>
  <si>
    <t>回数</t>
    <rPh sb="0" eb="2">
      <t>カイスウ</t>
    </rPh>
    <phoneticPr fontId="3"/>
  </si>
  <si>
    <t>（全角）</t>
    <rPh sb="1" eb="3">
      <t>ゼンカク</t>
    </rPh>
    <phoneticPr fontId="3"/>
  </si>
  <si>
    <t>小学５年</t>
    <rPh sb="0" eb="2">
      <t>ショウガク</t>
    </rPh>
    <rPh sb="3" eb="4">
      <t>ネン</t>
    </rPh>
    <phoneticPr fontId="3"/>
  </si>
  <si>
    <t>壮年４０代</t>
    <rPh sb="0" eb="2">
      <t>ソウネン</t>
    </rPh>
    <rPh sb="4" eb="5">
      <t>ダイ</t>
    </rPh>
    <phoneticPr fontId="3"/>
  </si>
  <si>
    <t>背泳ぎ</t>
    <rPh sb="0" eb="1">
      <t>セ</t>
    </rPh>
    <rPh sb="1" eb="2">
      <t>オヨ</t>
    </rPh>
    <phoneticPr fontId="3"/>
  </si>
  <si>
    <t>在学</t>
    <rPh sb="0" eb="2">
      <t>ザイガク</t>
    </rPh>
    <phoneticPr fontId="3"/>
  </si>
  <si>
    <t>両方</t>
    <rPh sb="0" eb="2">
      <t>リョウホウ</t>
    </rPh>
    <phoneticPr fontId="3"/>
  </si>
  <si>
    <t>開催日</t>
    <rPh sb="0" eb="3">
      <t>カイサイビ</t>
    </rPh>
    <phoneticPr fontId="3"/>
  </si>
  <si>
    <t>（西暦８桁）</t>
    <rPh sb="1" eb="3">
      <t>セイレキ</t>
    </rPh>
    <rPh sb="4" eb="5">
      <t>ケタ</t>
    </rPh>
    <phoneticPr fontId="3"/>
  </si>
  <si>
    <t>小学６年</t>
    <rPh sb="0" eb="2">
      <t>ショウガク</t>
    </rPh>
    <rPh sb="3" eb="4">
      <t>ネン</t>
    </rPh>
    <phoneticPr fontId="3"/>
  </si>
  <si>
    <t>壮年５０代</t>
    <rPh sb="0" eb="2">
      <t>ソウネン</t>
    </rPh>
    <rPh sb="4" eb="5">
      <t>ダイ</t>
    </rPh>
    <phoneticPr fontId="3"/>
  </si>
  <si>
    <t>バタフライ</t>
    <phoneticPr fontId="3"/>
  </si>
  <si>
    <t>在運動クラブ</t>
    <rPh sb="0" eb="1">
      <t>ザイ</t>
    </rPh>
    <rPh sb="1" eb="3">
      <t>ウンドウ</t>
    </rPh>
    <phoneticPr fontId="3"/>
  </si>
  <si>
    <t>該当無</t>
    <rPh sb="0" eb="2">
      <t>ガイトウ</t>
    </rPh>
    <rPh sb="2" eb="3">
      <t>ナシ</t>
    </rPh>
    <phoneticPr fontId="3"/>
  </si>
  <si>
    <t>最低生年月日</t>
    <rPh sb="0" eb="2">
      <t>サイテイ</t>
    </rPh>
    <rPh sb="2" eb="6">
      <t>セイネンガッピ</t>
    </rPh>
    <phoneticPr fontId="3"/>
  </si>
  <si>
    <t>壮年６０代</t>
    <rPh sb="0" eb="2">
      <t>ソウネン</t>
    </rPh>
    <rPh sb="4" eb="5">
      <t>ダイ</t>
    </rPh>
    <phoneticPr fontId="3"/>
  </si>
  <si>
    <t>個人メドレー</t>
    <rPh sb="0" eb="2">
      <t>コジン</t>
    </rPh>
    <phoneticPr fontId="3"/>
  </si>
  <si>
    <t>エントリー単価</t>
    <rPh sb="5" eb="7">
      <t>タンカ</t>
    </rPh>
    <phoneticPr fontId="3"/>
  </si>
  <si>
    <t>壮年７０歳以上</t>
    <rPh sb="0" eb="2">
      <t>ソウネン</t>
    </rPh>
    <rPh sb="4" eb="5">
      <t>サイ</t>
    </rPh>
    <rPh sb="5" eb="7">
      <t>イジョウ</t>
    </rPh>
    <phoneticPr fontId="3"/>
  </si>
  <si>
    <t>小学</t>
    <rPh sb="0" eb="2">
      <t>ショウガク</t>
    </rPh>
    <phoneticPr fontId="3"/>
  </si>
  <si>
    <t>壮年</t>
    <rPh sb="0" eb="2">
      <t>ソウネン</t>
    </rPh>
    <phoneticPr fontId="3"/>
  </si>
  <si>
    <t>リレー</t>
    <phoneticPr fontId="3"/>
  </si>
  <si>
    <t>７９</t>
    <phoneticPr fontId="3"/>
  </si>
  <si>
    <t>―</t>
    <phoneticPr fontId="3"/>
  </si>
  <si>
    <t>入金</t>
    <rPh sb="0" eb="2">
      <t>ニュウキン</t>
    </rPh>
    <phoneticPr fontId="3"/>
  </si>
  <si>
    <t>板橋 太郎</t>
    <phoneticPr fontId="3"/>
  </si>
  <si>
    <t>30</t>
    <phoneticPr fontId="3"/>
  </si>
  <si>
    <t>28</t>
    <phoneticPr fontId="3"/>
  </si>
  <si>
    <t>:</t>
    <phoneticPr fontId="3"/>
  </si>
  <si>
    <t>注)</t>
    <rPh sb="0" eb="1">
      <t>チュウ</t>
    </rPh>
    <phoneticPr fontId="43"/>
  </si>
  <si>
    <t xml:space="preserve"> ＊</t>
    <phoneticPr fontId="43"/>
  </si>
  <si>
    <t>　 欄は入力しないこと</t>
    <phoneticPr fontId="43"/>
  </si>
  <si>
    <r>
      <t>参加種目</t>
    </r>
    <r>
      <rPr>
        <sz val="10"/>
        <color theme="1"/>
        <rFont val="游ゴシック"/>
        <family val="3"/>
        <charset val="128"/>
        <scheme val="minor"/>
      </rPr>
      <t>を入力後、</t>
    </r>
    <phoneticPr fontId="3"/>
  </si>
  <si>
    <t>　</t>
    <phoneticPr fontId="43"/>
  </si>
  <si>
    <t>＊</t>
    <phoneticPr fontId="43"/>
  </si>
  <si>
    <t>名</t>
    <rPh sb="0" eb="1">
      <t>ナ</t>
    </rPh>
    <phoneticPr fontId="43"/>
  </si>
  <si>
    <t>小計</t>
    <rPh sb="0" eb="1">
      <t>ショウ</t>
    </rPh>
    <rPh sb="1" eb="2">
      <t>ケイ</t>
    </rPh>
    <phoneticPr fontId="43"/>
  </si>
  <si>
    <t>種目</t>
    <rPh sb="0" eb="2">
      <t>シュモク</t>
    </rPh>
    <phoneticPr fontId="43"/>
  </si>
  <si>
    <t>＝</t>
    <phoneticPr fontId="43"/>
  </si>
  <si>
    <t>円</t>
    <rPh sb="0" eb="1">
      <t>エン</t>
    </rPh>
    <phoneticPr fontId="43"/>
  </si>
  <si>
    <t>②</t>
    <phoneticPr fontId="3"/>
  </si>
  <si>
    <t>　中学</t>
    <rPh sb="1" eb="3">
      <t>チュウガク</t>
    </rPh>
    <phoneticPr fontId="3"/>
  </si>
  <si>
    <t>　区分</t>
    <rPh sb="1" eb="3">
      <t>クブン</t>
    </rPh>
    <phoneticPr fontId="3"/>
  </si>
  <si>
    <t>　一般</t>
    <rPh sb="1" eb="3">
      <t>イッパン</t>
    </rPh>
    <phoneticPr fontId="3"/>
  </si>
  <si>
    <t>79区スポ</t>
    <rPh sb="2" eb="3">
      <t>ク</t>
    </rPh>
    <phoneticPr fontId="3"/>
  </si>
  <si>
    <t>同意する</t>
    <rPh sb="0" eb="2">
      <t>ドウイ</t>
    </rPh>
    <phoneticPr fontId="3"/>
  </si>
  <si>
    <t>38</t>
    <phoneticPr fontId="3"/>
  </si>
  <si>
    <r>
      <rPr>
        <sz val="4"/>
        <color theme="1"/>
        <rFont val="游ゴシック"/>
        <family val="3"/>
        <charset val="128"/>
        <scheme val="minor"/>
      </rPr>
      <t>自動入力</t>
    </r>
    <r>
      <rPr>
        <sz val="6"/>
        <color theme="1"/>
        <rFont val="游ゴシック"/>
        <family val="3"/>
        <charset val="128"/>
        <scheme val="minor"/>
      </rPr>
      <t>　　 ＊</t>
    </r>
    <rPh sb="0" eb="4">
      <t>ジドウニュウリョク</t>
    </rPh>
    <phoneticPr fontId="3"/>
  </si>
  <si>
    <r>
      <rPr>
        <b/>
        <sz val="11"/>
        <color theme="1"/>
        <rFont val="游ゴシック"/>
        <family val="3"/>
        <charset val="128"/>
        <scheme val="minor"/>
      </rPr>
      <t>略称名</t>
    </r>
    <r>
      <rPr>
        <sz val="11"/>
        <color theme="1"/>
        <rFont val="游ゴシック"/>
        <family val="3"/>
        <charset val="128"/>
        <scheme val="minor"/>
      </rPr>
      <t>(７文字以内)</t>
    </r>
    <rPh sb="5" eb="9">
      <t>モジイナイ</t>
    </rPh>
    <phoneticPr fontId="3"/>
  </si>
  <si>
    <r>
      <t>※</t>
    </r>
    <r>
      <rPr>
        <b/>
        <sz val="9"/>
        <color theme="1"/>
        <rFont val="游ゴシック"/>
        <family val="3"/>
        <charset val="128"/>
        <scheme val="minor"/>
      </rPr>
      <t>主な練習場所</t>
    </r>
    <rPh sb="1" eb="2">
      <t>オモ</t>
    </rPh>
    <rPh sb="3" eb="7">
      <t>レンシュウバショ</t>
    </rPh>
    <phoneticPr fontId="3"/>
  </si>
  <si>
    <r>
      <t>　 の数字を</t>
    </r>
    <r>
      <rPr>
        <b/>
        <sz val="10"/>
        <color rgb="FF000000"/>
        <rFont val="游ゴシック"/>
        <family val="3"/>
        <charset val="128"/>
        <scheme val="minor"/>
      </rPr>
      <t>確認</t>
    </r>
    <r>
      <rPr>
        <sz val="10"/>
        <color rgb="FF000000"/>
        <rFont val="游ゴシック"/>
        <family val="3"/>
        <charset val="128"/>
        <scheme val="minor"/>
      </rPr>
      <t>すること</t>
    </r>
    <phoneticPr fontId="43"/>
  </si>
  <si>
    <t>上部に女子、下部に男子を入力</t>
    <rPh sb="0" eb="2">
      <t>ジョウブ</t>
    </rPh>
    <phoneticPr fontId="3"/>
  </si>
  <si>
    <t>※必要書類を送ります</t>
    <rPh sb="1" eb="3">
      <t>ヒツヨウ</t>
    </rPh>
    <rPh sb="3" eb="5">
      <t>ショルイ</t>
    </rPh>
    <rPh sb="6" eb="7">
      <t>オク</t>
    </rPh>
    <phoneticPr fontId="3"/>
  </si>
  <si>
    <t>太枠内をすべて入力してください</t>
    <rPh sb="0" eb="3">
      <t>フトワクナイ</t>
    </rPh>
    <rPh sb="7" eb="9">
      <t>ニュウリョク</t>
    </rPh>
    <phoneticPr fontId="43"/>
  </si>
  <si>
    <t>英字・数字は半角で入力してください</t>
    <rPh sb="0" eb="2">
      <t>エイジ</t>
    </rPh>
    <rPh sb="3" eb="5">
      <t>スウジ</t>
    </rPh>
    <rPh sb="6" eb="8">
      <t>ハンカク</t>
    </rPh>
    <rPh sb="9" eb="11">
      <t>ニュウリョク</t>
    </rPh>
    <phoneticPr fontId="3"/>
  </si>
  <si>
    <t>団体名＊</t>
    <rPh sb="0" eb="3">
      <t>ダンタイメイ</t>
    </rPh>
    <phoneticPr fontId="3"/>
  </si>
  <si>
    <r>
      <t xml:space="preserve">　電話番号 </t>
    </r>
    <r>
      <rPr>
        <sz val="8"/>
        <color theme="1"/>
        <rFont val="HGPｺﾞｼｯｸM"/>
        <family val="3"/>
        <charset val="128"/>
      </rPr>
      <t>※－なし</t>
    </r>
    <phoneticPr fontId="3"/>
  </si>
  <si>
    <t>板橋区民スポーツ大会水泳競技会の要項を理解し同意の上、太枠内の必要事項を全て記入し申込みます</t>
    <rPh sb="0" eb="3">
      <t>イタバシク</t>
    </rPh>
    <rPh sb="3" eb="4">
      <t>ミン</t>
    </rPh>
    <rPh sb="8" eb="10">
      <t>タイカイ</t>
    </rPh>
    <rPh sb="10" eb="12">
      <t>スイエイ</t>
    </rPh>
    <rPh sb="12" eb="14">
      <t>キョウギ</t>
    </rPh>
    <rPh sb="14" eb="15">
      <t>カイ</t>
    </rPh>
    <rPh sb="16" eb="18">
      <t>ヨウコウ</t>
    </rPh>
    <rPh sb="19" eb="21">
      <t>リカイ</t>
    </rPh>
    <rPh sb="22" eb="24">
      <t>ドウイ</t>
    </rPh>
    <rPh sb="25" eb="26">
      <t>ウエ</t>
    </rPh>
    <rPh sb="27" eb="29">
      <t>フトワク</t>
    </rPh>
    <rPh sb="29" eb="30">
      <t>ナイ</t>
    </rPh>
    <rPh sb="31" eb="35">
      <t>ヒツヨウジコウ</t>
    </rPh>
    <rPh sb="36" eb="37">
      <t>スベ</t>
    </rPh>
    <rPh sb="38" eb="40">
      <t>キニュウ</t>
    </rPh>
    <rPh sb="41" eb="43">
      <t>モウシコミ</t>
    </rPh>
    <phoneticPr fontId="43"/>
  </si>
  <si>
    <t>選手および引率者（協力役員含む）全員の健康管理は申込責任者の責任において徹底します</t>
    <rPh sb="0" eb="2">
      <t>センシュ</t>
    </rPh>
    <rPh sb="5" eb="8">
      <t>インソツシャ</t>
    </rPh>
    <rPh sb="16" eb="18">
      <t>ゼンイン</t>
    </rPh>
    <rPh sb="19" eb="23">
      <t>ケンコウカンリ</t>
    </rPh>
    <rPh sb="24" eb="26">
      <t>モウシコミ</t>
    </rPh>
    <rPh sb="26" eb="29">
      <t>セキニンシャ</t>
    </rPh>
    <rPh sb="30" eb="32">
      <t>セキニン</t>
    </rPh>
    <rPh sb="36" eb="38">
      <t>テッテイ</t>
    </rPh>
    <phoneticPr fontId="3"/>
  </si>
  <si>
    <t>メールアドレス</t>
    <phoneticPr fontId="3"/>
  </si>
  <si>
    <t>申込責任者</t>
    <phoneticPr fontId="3"/>
  </si>
  <si>
    <t>(当日に緊急の連絡を受取れる方）</t>
    <rPh sb="1" eb="3">
      <t>トウジツ</t>
    </rPh>
    <rPh sb="4" eb="6">
      <t>キンキュウ</t>
    </rPh>
    <rPh sb="7" eb="9">
      <t>レンラク</t>
    </rPh>
    <rPh sb="10" eb="12">
      <t>ウケト</t>
    </rPh>
    <rPh sb="14" eb="15">
      <t>カタ</t>
    </rPh>
    <phoneticPr fontId="43"/>
  </si>
  <si>
    <t>団体名</t>
    <rPh sb="0" eb="2">
      <t>ダンタイ</t>
    </rPh>
    <rPh sb="2" eb="3">
      <t>メイ</t>
    </rPh>
    <phoneticPr fontId="3"/>
  </si>
  <si>
    <t>参加種目</t>
    <rPh sb="0" eb="4">
      <t>サンカシュモク</t>
    </rPh>
    <phoneticPr fontId="3"/>
  </si>
  <si>
    <t>撮影許可証NO</t>
    <rPh sb="0" eb="5">
      <t>サツエイキョカショウ</t>
    </rPh>
    <phoneticPr fontId="3"/>
  </si>
  <si>
    <t>参加資格※</t>
    <rPh sb="0" eb="4">
      <t>サンカシカク</t>
    </rPh>
    <phoneticPr fontId="3"/>
  </si>
  <si>
    <t>緊急連絡先 氏名</t>
    <rPh sb="0" eb="2">
      <t>キンキュウ</t>
    </rPh>
    <rPh sb="6" eb="8">
      <t>シメイ</t>
    </rPh>
    <phoneticPr fontId="43"/>
  </si>
  <si>
    <t>※連絡用ﾒｰﾙｱﾄﾞﾚｽ</t>
    <phoneticPr fontId="3"/>
  </si>
  <si>
    <r>
      <rPr>
        <sz val="8"/>
        <rFont val="游ゴシック"/>
        <family val="3"/>
        <charset val="128"/>
        <scheme val="minor"/>
      </rPr>
      <t>団体名</t>
    </r>
    <r>
      <rPr>
        <sz val="9"/>
        <rFont val="游ゴシック"/>
        <family val="3"/>
        <charset val="128"/>
        <scheme val="minor"/>
      </rPr>
      <t>＊</t>
    </r>
    <rPh sb="0" eb="3">
      <t>ダンタイナ</t>
    </rPh>
    <phoneticPr fontId="3"/>
  </si>
  <si>
    <t>区分※</t>
    <rPh sb="0" eb="2">
      <t>クブン</t>
    </rPh>
    <phoneticPr fontId="3"/>
  </si>
  <si>
    <t>以下を同意の上、撮影許可申請をします</t>
    <rPh sb="0" eb="2">
      <t>イカ</t>
    </rPh>
    <rPh sb="3" eb="5">
      <t>ドウイ</t>
    </rPh>
    <rPh sb="6" eb="7">
      <t>ウエ</t>
    </rPh>
    <rPh sb="8" eb="10">
      <t>サツエイ</t>
    </rPh>
    <rPh sb="10" eb="12">
      <t>キョカ</t>
    </rPh>
    <rPh sb="12" eb="14">
      <t>シンセイ</t>
    </rPh>
    <phoneticPr fontId="3"/>
  </si>
  <si>
    <t xml:space="preserve">① 会場図にて確認のうえ、プールサイド指定場所でのみ撮影する　 </t>
    <phoneticPr fontId="3"/>
  </si>
  <si>
    <t>② 三脚・フラッシュは使用しない</t>
    <phoneticPr fontId="3"/>
  </si>
  <si>
    <t>③ 被写体は、該当選手のみとし、他の選手やプール施設内にカメラを向けないように注意する</t>
    <rPh sb="16" eb="17">
      <t>ホカ</t>
    </rPh>
    <phoneticPr fontId="3"/>
  </si>
  <si>
    <t>⑤ 競技進行の妨げにならないよう協力する</t>
    <phoneticPr fontId="3"/>
  </si>
  <si>
    <t>⑥ 常時、撮影許可証を見えるようにする</t>
    <rPh sb="2" eb="4">
      <t>ジョウジ</t>
    </rPh>
    <rPh sb="5" eb="10">
      <t>サツエイキョカショウ</t>
    </rPh>
    <rPh sb="11" eb="12">
      <t>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</si>
</sst>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9"/>
      <name val="游ゴシック"/>
      <family val="3"/>
      <charset val="128"/>
      <scheme val="minor"/>
    </font>
    <font>
      <b/>
      <sz val="10"/>
      <color theme="2" tint="-0.249977111117893"/>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b/>
      <sz val="9"/>
      <color theme="1"/>
      <name val="游ゴシック"/>
      <family val="3"/>
      <charset val="128"/>
      <scheme val="minor"/>
    </font>
    <font>
      <u/>
      <sz val="11"/>
      <color theme="10"/>
      <name val="游ゴシック"/>
      <family val="2"/>
      <charset val="128"/>
      <scheme val="minor"/>
    </font>
    <font>
      <sz val="6"/>
      <color theme="1"/>
      <name val="游ゴシック"/>
      <family val="3"/>
      <charset val="128"/>
      <scheme val="minor"/>
    </font>
    <font>
      <b/>
      <sz val="9"/>
      <color theme="0" tint="-0.249977111117893"/>
      <name val="游ゴシック"/>
      <family val="3"/>
      <charset val="128"/>
      <scheme val="minor"/>
    </font>
    <font>
      <sz val="12"/>
      <color theme="1"/>
      <name val="AR P丸ゴシック体M"/>
      <family val="3"/>
      <charset val="128"/>
    </font>
    <font>
      <sz val="10.5"/>
      <color theme="1"/>
      <name val="AR P丸ゴシック体M"/>
      <family val="3"/>
      <charset val="128"/>
    </font>
    <font>
      <sz val="11"/>
      <color theme="1"/>
      <name val="HGSｺﾞｼｯｸM"/>
      <family val="3"/>
      <charset val="128"/>
    </font>
    <font>
      <sz val="8"/>
      <color rgb="FFFF0000"/>
      <name val="HGPｺﾞｼｯｸM"/>
      <family val="3"/>
      <charset val="128"/>
    </font>
    <font>
      <sz val="9"/>
      <color theme="1"/>
      <name val="HGPｺﾞｼｯｸM"/>
      <family val="3"/>
      <charset val="128"/>
    </font>
    <font>
      <sz val="18"/>
      <color theme="1"/>
      <name val="HGPｺﾞｼｯｸM"/>
      <family val="3"/>
      <charset val="128"/>
    </font>
    <font>
      <sz val="9"/>
      <name val="HGPｺﾞｼｯｸM"/>
      <family val="3"/>
      <charset val="128"/>
    </font>
    <font>
      <sz val="11"/>
      <name val="HGPｺﾞｼｯｸM"/>
      <family val="3"/>
      <charset val="128"/>
    </font>
    <font>
      <sz val="11"/>
      <color rgb="FFFF0000"/>
      <name val="HGPｺﾞｼｯｸM"/>
      <family val="3"/>
      <charset val="128"/>
    </font>
    <font>
      <sz val="9"/>
      <color rgb="FFFF0000"/>
      <name val="HGPｺﾞｼｯｸM"/>
      <family val="3"/>
      <charset val="128"/>
    </font>
    <font>
      <sz val="9"/>
      <color theme="2" tint="-0.499984740745262"/>
      <name val="HGPｺﾞｼｯｸM"/>
      <family val="3"/>
      <charset val="128"/>
    </font>
    <font>
      <sz val="11"/>
      <color theme="1"/>
      <name val="HGPｺﾞｼｯｸM"/>
      <family val="3"/>
      <charset val="128"/>
    </font>
    <font>
      <sz val="14"/>
      <color theme="1"/>
      <name val="HGPｺﾞｼｯｸM"/>
      <family val="3"/>
      <charset val="128"/>
    </font>
    <font>
      <sz val="12"/>
      <color theme="1"/>
      <name val="HGPｺﾞｼｯｸM"/>
      <family val="3"/>
      <charset val="128"/>
    </font>
    <font>
      <b/>
      <sz val="11"/>
      <color theme="1"/>
      <name val="HGPｺﾞｼｯｸM"/>
      <family val="3"/>
      <charset val="128"/>
    </font>
    <font>
      <sz val="9"/>
      <color theme="2" tint="-0.249977111117893"/>
      <name val="HGPｺﾞｼｯｸM"/>
      <family val="3"/>
      <charset val="128"/>
    </font>
    <font>
      <sz val="12"/>
      <color theme="2" tint="-0.249977111117893"/>
      <name val="HGPｺﾞｼｯｸM"/>
      <family val="3"/>
      <charset val="128"/>
    </font>
    <font>
      <sz val="12"/>
      <color rgb="FFFF0000"/>
      <name val="HGPｺﾞｼｯｸM"/>
      <family val="3"/>
      <charset val="128"/>
    </font>
    <font>
      <sz val="10"/>
      <color theme="2" tint="-0.499984740745262"/>
      <name val="HGPｺﾞｼｯｸM"/>
      <family val="3"/>
      <charset val="128"/>
    </font>
    <font>
      <sz val="11"/>
      <color theme="2" tint="-0.249977111117893"/>
      <name val="HGPｺﾞｼｯｸM"/>
      <family val="3"/>
      <charset val="128"/>
    </font>
    <font>
      <sz val="12"/>
      <name val="HGPｺﾞｼｯｸM"/>
      <family val="3"/>
      <charset val="128"/>
    </font>
    <font>
      <sz val="16"/>
      <color theme="1"/>
      <name val="HGPｺﾞｼｯｸM"/>
      <family val="3"/>
      <charset val="128"/>
    </font>
    <font>
      <sz val="10"/>
      <color theme="1"/>
      <name val="HGPｺﾞｼｯｸM"/>
      <family val="3"/>
      <charset val="128"/>
    </font>
    <font>
      <sz val="8"/>
      <color theme="1"/>
      <name val="游ゴシック"/>
      <family val="3"/>
      <charset val="128"/>
      <scheme val="minor"/>
    </font>
    <font>
      <sz val="9"/>
      <color rgb="FFFF0000"/>
      <name val="游ゴシック"/>
      <family val="3"/>
      <charset val="128"/>
      <scheme val="minor"/>
    </font>
    <font>
      <sz val="9"/>
      <color theme="2" tint="-0.499984740745262"/>
      <name val="游ゴシック"/>
      <family val="3"/>
      <charset val="128"/>
      <scheme val="minor"/>
    </font>
    <font>
      <sz val="12"/>
      <color theme="1"/>
      <name val="游ゴシック"/>
      <family val="2"/>
      <charset val="128"/>
      <scheme val="minor"/>
    </font>
    <font>
      <sz val="16"/>
      <name val="HGPｺﾞｼｯｸM"/>
      <family val="3"/>
      <charset val="128"/>
    </font>
    <font>
      <sz val="12"/>
      <color theme="1"/>
      <name val="游ゴシック"/>
      <family val="3"/>
      <charset val="128"/>
      <scheme val="minor"/>
    </font>
    <font>
      <sz val="6"/>
      <name val="游ゴシック"/>
      <family val="2"/>
      <charset val="128"/>
    </font>
    <font>
      <b/>
      <sz val="10"/>
      <color theme="1"/>
      <name val="游ゴシック"/>
      <family val="3"/>
      <charset val="128"/>
      <scheme val="minor"/>
    </font>
    <font>
      <sz val="10"/>
      <color theme="1"/>
      <name val="游ゴシック"/>
      <family val="3"/>
      <charset val="128"/>
      <scheme val="minor"/>
    </font>
    <font>
      <sz val="8"/>
      <color theme="2" tint="-0.499984740745262"/>
      <name val="游ゴシック"/>
      <family val="3"/>
      <charset val="128"/>
      <scheme val="minor"/>
    </font>
    <font>
      <sz val="11"/>
      <color theme="2" tint="-0.499984740745262"/>
      <name val="游ゴシック"/>
      <family val="3"/>
      <charset val="128"/>
      <scheme val="minor"/>
    </font>
    <font>
      <b/>
      <sz val="6"/>
      <color theme="1"/>
      <name val="游ゴシック"/>
      <family val="3"/>
      <charset val="128"/>
      <scheme val="minor"/>
    </font>
    <font>
      <sz val="11"/>
      <color theme="2" tint="-0.499984740745262"/>
      <name val="游ゴシック"/>
      <family val="2"/>
      <charset val="128"/>
      <scheme val="minor"/>
    </font>
    <font>
      <b/>
      <sz val="16"/>
      <color rgb="FFFF0000"/>
      <name val="游ゴシック"/>
      <family val="3"/>
      <charset val="128"/>
      <scheme val="minor"/>
    </font>
    <font>
      <b/>
      <sz val="11"/>
      <color theme="1"/>
      <name val="游ゴシック"/>
      <family val="3"/>
      <charset val="128"/>
      <scheme val="minor"/>
    </font>
    <font>
      <sz val="9"/>
      <color theme="2" tint="-9.9978637043366805E-2"/>
      <name val="游ゴシック"/>
      <family val="3"/>
      <charset val="128"/>
      <scheme val="minor"/>
    </font>
    <font>
      <b/>
      <sz val="9"/>
      <color theme="2" tint="-0.249977111117893"/>
      <name val="游ゴシック"/>
      <family val="3"/>
      <charset val="128"/>
      <scheme val="minor"/>
    </font>
    <font>
      <sz val="4"/>
      <color theme="1"/>
      <name val="游ゴシック"/>
      <family val="3"/>
      <charset val="128"/>
      <scheme val="minor"/>
    </font>
    <font>
      <sz val="10"/>
      <color theme="2" tint="-0.249977111117893"/>
      <name val="游ゴシック"/>
      <family val="3"/>
      <charset val="128"/>
      <scheme val="minor"/>
    </font>
    <font>
      <sz val="14"/>
      <color theme="2" tint="-0.499984740745262"/>
      <name val="游ゴシック"/>
      <family val="3"/>
      <charset val="128"/>
      <scheme val="minor"/>
    </font>
    <font>
      <sz val="12"/>
      <color theme="2" tint="-0.499984740745262"/>
      <name val="游ゴシック"/>
      <family val="3"/>
      <charset val="128"/>
      <scheme val="minor"/>
    </font>
    <font>
      <b/>
      <sz val="14"/>
      <color rgb="FFFF0000"/>
      <name val="游ゴシック"/>
      <family val="3"/>
      <charset val="128"/>
      <scheme val="minor"/>
    </font>
    <font>
      <b/>
      <sz val="18"/>
      <color theme="2" tint="-9.9978637043366805E-2"/>
      <name val="游ゴシック"/>
      <family val="3"/>
      <charset val="128"/>
      <scheme val="minor"/>
    </font>
    <font>
      <b/>
      <sz val="12"/>
      <color theme="2" tint="-9.9978637043366805E-2"/>
      <name val="游ゴシック"/>
      <family val="3"/>
      <charset val="128"/>
      <scheme val="minor"/>
    </font>
    <font>
      <b/>
      <sz val="11"/>
      <color theme="2" tint="-9.9978637043366805E-2"/>
      <name val="游ゴシック"/>
      <family val="3"/>
      <charset val="128"/>
      <scheme val="minor"/>
    </font>
    <font>
      <b/>
      <sz val="9"/>
      <name val="游ゴシック"/>
      <family val="3"/>
      <charset val="128"/>
      <scheme val="minor"/>
    </font>
    <font>
      <b/>
      <sz val="6"/>
      <name val="游ゴシック"/>
      <family val="3"/>
      <charset val="128"/>
      <scheme val="minor"/>
    </font>
    <font>
      <sz val="11"/>
      <name val="游ゴシック"/>
      <family val="3"/>
      <charset val="128"/>
      <scheme val="minor"/>
    </font>
    <font>
      <b/>
      <sz val="14"/>
      <name val="游ゴシック"/>
      <family val="3"/>
      <charset val="128"/>
      <scheme val="minor"/>
    </font>
    <font>
      <b/>
      <sz val="11"/>
      <name val="游ゴシック"/>
      <family val="3"/>
      <charset val="128"/>
      <scheme val="minor"/>
    </font>
    <font>
      <b/>
      <sz val="16"/>
      <name val="游ゴシック"/>
      <family val="3"/>
      <charset val="128"/>
      <scheme val="minor"/>
    </font>
    <font>
      <b/>
      <sz val="8"/>
      <color theme="2" tint="-9.9978637043366805E-2"/>
      <name val="游ゴシック"/>
      <family val="3"/>
      <charset val="128"/>
      <scheme val="minor"/>
    </font>
    <font>
      <b/>
      <sz val="8"/>
      <color theme="1"/>
      <name val="游ゴシック"/>
      <family val="3"/>
      <charset val="128"/>
      <scheme val="minor"/>
    </font>
    <font>
      <u/>
      <sz val="10"/>
      <color theme="10"/>
      <name val="游ゴシック"/>
      <family val="3"/>
      <charset val="128"/>
      <scheme val="minor"/>
    </font>
    <font>
      <sz val="11"/>
      <color rgb="FF000000"/>
      <name val="游ゴシック"/>
      <family val="3"/>
      <charset val="128"/>
      <scheme val="minor"/>
    </font>
    <font>
      <sz val="10"/>
      <color rgb="FF000000"/>
      <name val="游ゴシック"/>
      <family val="3"/>
      <charset val="128"/>
      <scheme val="minor"/>
    </font>
    <font>
      <b/>
      <sz val="12"/>
      <color rgb="FF000000"/>
      <name val="游ゴシック"/>
      <family val="3"/>
      <charset val="128"/>
      <scheme val="minor"/>
    </font>
    <font>
      <sz val="16"/>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sz val="9"/>
      <color rgb="FF000000"/>
      <name val="游ゴシック"/>
      <family val="3"/>
      <charset val="128"/>
      <scheme val="minor"/>
    </font>
    <font>
      <b/>
      <sz val="10"/>
      <color rgb="FF000000"/>
      <name val="游ゴシック"/>
      <family val="3"/>
      <charset val="128"/>
      <scheme val="minor"/>
    </font>
    <font>
      <sz val="8"/>
      <color rgb="FF000000"/>
      <name val="游ゴシック"/>
      <family val="3"/>
      <charset val="128"/>
      <scheme val="minor"/>
    </font>
    <font>
      <sz val="11"/>
      <color rgb="FFFF0000"/>
      <name val="游ゴシック"/>
      <family val="3"/>
      <charset val="128"/>
      <scheme val="minor"/>
    </font>
    <font>
      <b/>
      <sz val="9"/>
      <color rgb="FF000000"/>
      <name val="游ゴシック"/>
      <family val="3"/>
      <charset val="128"/>
      <scheme val="minor"/>
    </font>
    <font>
      <sz val="6"/>
      <name val="游ゴシック"/>
      <family val="3"/>
      <charset val="128"/>
      <scheme val="minor"/>
    </font>
    <font>
      <sz val="7"/>
      <color theme="1"/>
      <name val="游ゴシック"/>
      <family val="3"/>
      <charset val="128"/>
      <scheme val="minor"/>
    </font>
    <font>
      <b/>
      <sz val="7"/>
      <color theme="1"/>
      <name val="游ゴシック"/>
      <family val="3"/>
      <charset val="128"/>
      <scheme val="minor"/>
    </font>
    <font>
      <b/>
      <sz val="8"/>
      <name val="游ゴシック"/>
      <family val="3"/>
      <charset val="128"/>
      <scheme val="minor"/>
    </font>
    <font>
      <u/>
      <sz val="11"/>
      <color theme="10"/>
      <name val="游ゴシック"/>
      <family val="3"/>
      <charset val="128"/>
      <scheme val="minor"/>
    </font>
    <font>
      <sz val="8"/>
      <color theme="1"/>
      <name val="HGPｺﾞｼｯｸM"/>
      <family val="3"/>
      <charset val="128"/>
    </font>
    <font>
      <sz val="11"/>
      <color theme="2" tint="-9.9978637043366805E-2"/>
      <name val="游ゴシック"/>
      <family val="2"/>
      <charset val="128"/>
      <scheme val="minor"/>
    </font>
    <font>
      <sz val="10"/>
      <name val="游ゴシック"/>
      <family val="3"/>
      <charset val="128"/>
      <scheme val="minor"/>
    </font>
    <font>
      <sz val="10"/>
      <name val="游ゴシック"/>
      <family val="3"/>
      <charset val="128"/>
    </font>
    <font>
      <sz val="9"/>
      <color theme="2" tint="-0.249977111117893"/>
      <name val="游ゴシック"/>
      <family val="3"/>
      <charset val="128"/>
      <scheme val="minor"/>
    </font>
    <font>
      <sz val="8"/>
      <color theme="2" tint="-0.249977111117893"/>
      <name val="游ゴシック"/>
      <family val="3"/>
      <charset val="128"/>
      <scheme val="minor"/>
    </font>
    <font>
      <sz val="6"/>
      <color theme="2" tint="-0.249977111117893"/>
      <name val="游ゴシック"/>
      <family val="3"/>
      <charset val="128"/>
      <scheme val="minor"/>
    </font>
    <font>
      <sz val="6"/>
      <color rgb="FFFF0000"/>
      <name val="游ゴシック"/>
      <family val="3"/>
      <charset val="128"/>
      <scheme val="minor"/>
    </font>
    <font>
      <b/>
      <sz val="11"/>
      <color rgb="FF000000"/>
      <name val="游ゴシック"/>
      <family val="3"/>
      <charset val="128"/>
    </font>
    <font>
      <b/>
      <sz val="9"/>
      <color rgb="FF000000"/>
      <name val="游ゴシック"/>
      <family val="3"/>
      <charset val="128"/>
    </font>
    <font>
      <sz val="11"/>
      <color rgb="FFFF0000"/>
      <name val="游ゴシック"/>
      <family val="3"/>
      <charset val="128"/>
    </font>
    <font>
      <sz val="11"/>
      <color rgb="FF000000"/>
      <name val="游ゴシック"/>
      <family val="3"/>
      <charset val="128"/>
    </font>
    <font>
      <u/>
      <sz val="10"/>
      <color rgb="FF0563C1"/>
      <name val="游ゴシック"/>
      <family val="3"/>
      <charset val="128"/>
    </font>
    <font>
      <sz val="10"/>
      <color rgb="FF000000"/>
      <name val="游ゴシック"/>
      <family val="3"/>
      <charset val="128"/>
    </font>
    <font>
      <b/>
      <sz val="11"/>
      <color theme="1"/>
      <name val="游ゴシック"/>
      <family val="3"/>
      <charset val="128"/>
    </font>
    <font>
      <b/>
      <sz val="12"/>
      <name val="游ゴシック"/>
      <family val="3"/>
      <charset val="128"/>
      <scheme val="minor"/>
    </font>
    <font>
      <sz val="8"/>
      <color rgb="FFFF0000"/>
      <name val="游ゴシック"/>
      <family val="3"/>
      <charset val="128"/>
      <scheme val="minor"/>
    </font>
    <font>
      <sz val="9"/>
      <color indexed="81"/>
      <name val="AR P丸ゴシック体M04"/>
      <family val="3"/>
      <charset val="128"/>
    </font>
    <font>
      <sz val="9"/>
      <color indexed="81"/>
      <name val="HGSｺﾞｼｯｸE"/>
      <family val="3"/>
      <charset val="128"/>
    </font>
    <font>
      <b/>
      <sz val="9"/>
      <color indexed="81"/>
      <name val="AR P丸ゴシック体M04"/>
      <family val="3"/>
      <charset val="128"/>
    </font>
    <font>
      <sz val="9"/>
      <color indexed="81"/>
      <name val="MS P ゴシック"/>
      <family val="3"/>
      <charset val="128"/>
    </font>
    <font>
      <b/>
      <sz val="9"/>
      <name val="游ゴシック"/>
      <family val="3"/>
      <charset val="128"/>
    </font>
    <font>
      <sz val="8"/>
      <name val="游ゴシック"/>
      <family val="3"/>
      <charset val="128"/>
      <scheme val="minor"/>
    </font>
    <font>
      <sz val="14"/>
      <name val="HGPｺﾞｼｯｸM"/>
      <family val="3"/>
      <charset val="128"/>
    </font>
  </fonts>
  <fills count="5">
    <fill>
      <patternFill patternType="none"/>
    </fill>
    <fill>
      <patternFill patternType="gray125"/>
    </fill>
    <fill>
      <patternFill patternType="solid">
        <fgColor rgb="FFF5F5F5"/>
        <bgColor indexed="64"/>
      </patternFill>
    </fill>
    <fill>
      <patternFill patternType="solid">
        <fgColor theme="2"/>
        <bgColor indexed="64"/>
      </patternFill>
    </fill>
    <fill>
      <patternFill patternType="solid">
        <fgColor theme="2"/>
        <bgColor rgb="FF000000"/>
      </patternFill>
    </fill>
  </fills>
  <borders count="145">
    <border>
      <left/>
      <right/>
      <top/>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2" tint="-9.9978637043366805E-2"/>
      </left>
      <right style="medium">
        <color theme="2" tint="-9.9978637043366805E-2"/>
      </right>
      <top style="medium">
        <color theme="2" tint="-9.9978637043366805E-2"/>
      </top>
      <bottom/>
      <diagonal/>
    </border>
    <border>
      <left style="medium">
        <color theme="2" tint="-9.9978637043366805E-2"/>
      </left>
      <right/>
      <top style="medium">
        <color theme="2" tint="-9.9978637043366805E-2"/>
      </top>
      <bottom/>
      <diagonal/>
    </border>
    <border>
      <left/>
      <right style="medium">
        <color theme="2" tint="-9.9978637043366805E-2"/>
      </right>
      <top style="medium">
        <color theme="2" tint="-9.9978637043366805E-2"/>
      </top>
      <bottom/>
      <diagonal/>
    </border>
    <border>
      <left/>
      <right style="medium">
        <color theme="2" tint="-9.9978637043366805E-2"/>
      </right>
      <top style="medium">
        <color theme="2" tint="-9.9978637043366805E-2"/>
      </top>
      <bottom style="medium">
        <color theme="2" tint="-9.9978637043366805E-2"/>
      </bottom>
      <diagonal/>
    </border>
    <border>
      <left/>
      <right/>
      <top style="medium">
        <color theme="2" tint="-9.9978637043366805E-2"/>
      </top>
      <bottom/>
      <diagonal/>
    </border>
    <border>
      <left style="medium">
        <color indexed="64"/>
      </left>
      <right style="medium">
        <color indexed="64"/>
      </right>
      <top style="medium">
        <color indexed="64"/>
      </top>
      <bottom style="medium">
        <color indexed="64"/>
      </bottom>
      <diagonal/>
    </border>
    <border>
      <left style="thin">
        <color theme="2" tint="-9.9978637043366805E-2"/>
      </left>
      <right/>
      <top/>
      <bottom/>
      <diagonal/>
    </border>
    <border>
      <left style="thin">
        <color theme="2" tint="-9.9978637043366805E-2"/>
      </left>
      <right/>
      <top/>
      <bottom style="thin">
        <color theme="2" tint="-9.9978637043366805E-2"/>
      </bottom>
      <diagonal/>
    </border>
    <border>
      <left style="thin">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hair">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diagonal/>
    </border>
    <border>
      <left/>
      <right/>
      <top style="hair">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mediumDashed">
        <color theme="2" tint="-0.249977111117893"/>
      </bottom>
      <diagonal/>
    </border>
    <border>
      <left/>
      <right/>
      <top style="medium">
        <color indexed="64"/>
      </top>
      <bottom style="mediumDashed">
        <color theme="2" tint="-0.249977111117893"/>
      </bottom>
      <diagonal/>
    </border>
    <border>
      <left/>
      <right style="medium">
        <color indexed="64"/>
      </right>
      <top style="medium">
        <color indexed="64"/>
      </top>
      <bottom style="mediumDashed">
        <color theme="2" tint="-0.249977111117893"/>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Dashed">
        <color theme="2" tint="-0.249977111117893"/>
      </bottom>
      <diagonal/>
    </border>
    <border>
      <left/>
      <right/>
      <top style="hair">
        <color indexed="64"/>
      </top>
      <bottom style="mediumDashed">
        <color theme="2" tint="-0.249977111117893"/>
      </bottom>
      <diagonal/>
    </border>
    <border>
      <left/>
      <right style="medium">
        <color indexed="64"/>
      </right>
      <top style="hair">
        <color indexed="64"/>
      </top>
      <bottom style="mediumDashed">
        <color theme="2" tint="-0.249977111117893"/>
      </bottom>
      <diagonal/>
    </border>
    <border>
      <left style="medium">
        <color indexed="64"/>
      </left>
      <right/>
      <top style="mediumDashed">
        <color theme="2" tint="-0.249977111117893"/>
      </top>
      <bottom style="medium">
        <color indexed="64"/>
      </bottom>
      <diagonal/>
    </border>
    <border>
      <left/>
      <right/>
      <top style="mediumDashed">
        <color theme="2" tint="-0.249977111117893"/>
      </top>
      <bottom style="medium">
        <color indexed="64"/>
      </bottom>
      <diagonal/>
    </border>
    <border>
      <left/>
      <right style="medium">
        <color indexed="64"/>
      </right>
      <top style="mediumDashed">
        <color theme="2" tint="-0.249977111117893"/>
      </top>
      <bottom style="medium">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double">
        <color rgb="FF000000"/>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theme="2" tint="-9.9978637043366805E-2"/>
      </right>
      <top style="thin">
        <color theme="2" tint="-0.249977111117893"/>
      </top>
      <bottom style="medium">
        <color theme="2" tint="-9.9978637043366805E-2"/>
      </bottom>
      <diagonal/>
    </border>
    <border>
      <left/>
      <right/>
      <top style="thin">
        <color theme="2" tint="-0.249977111117893"/>
      </top>
      <bottom style="medium">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1"/>
      </left>
      <right style="hair">
        <color indexed="64"/>
      </right>
      <top style="medium">
        <color theme="1"/>
      </top>
      <bottom style="hair">
        <color indexed="64"/>
      </bottom>
      <diagonal/>
    </border>
    <border>
      <left style="medium">
        <color theme="1"/>
      </left>
      <right style="hair">
        <color indexed="64"/>
      </right>
      <top style="hair">
        <color indexed="64"/>
      </top>
      <bottom style="hair">
        <color indexed="64"/>
      </bottom>
      <diagonal/>
    </border>
    <border>
      <left style="medium">
        <color theme="2" tint="-0.249977111117893"/>
      </left>
      <right/>
      <top style="medium">
        <color theme="2" tint="-0.249977111117893"/>
      </top>
      <bottom/>
      <diagonal/>
    </border>
    <border>
      <left/>
      <right/>
      <top style="medium">
        <color theme="2" tint="-0.249977111117893"/>
      </top>
      <bottom/>
      <diagonal/>
    </border>
    <border>
      <left/>
      <right style="medium">
        <color theme="2" tint="-0.249977111117893"/>
      </right>
      <top style="medium">
        <color theme="2" tint="-0.249977111117893"/>
      </top>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top/>
      <bottom style="medium">
        <color theme="2" tint="-0.249977111117893"/>
      </bottom>
      <diagonal/>
    </border>
    <border>
      <left/>
      <right/>
      <top/>
      <bottom style="medium">
        <color theme="2" tint="-0.249977111117893"/>
      </bottom>
      <diagonal/>
    </border>
    <border>
      <left/>
      <right style="medium">
        <color theme="2" tint="-0.249977111117893"/>
      </right>
      <top/>
      <bottom style="medium">
        <color theme="2"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theme="2" tint="-0.249977111117893"/>
      </top>
      <bottom/>
      <diagonal/>
    </border>
    <border>
      <left/>
      <right style="medium">
        <color indexed="64"/>
      </right>
      <top style="mediumDashed">
        <color theme="2" tint="-0.249977111117893"/>
      </top>
      <bottom/>
      <diagonal/>
    </border>
    <border>
      <left style="medium">
        <color indexed="64"/>
      </left>
      <right/>
      <top style="mediumDashed">
        <color theme="2" tint="-0.249977111117893"/>
      </top>
      <bottom style="thin">
        <color indexed="64"/>
      </bottom>
      <diagonal/>
    </border>
    <border>
      <left/>
      <right/>
      <top style="mediumDashed">
        <color theme="2" tint="-0.249977111117893"/>
      </top>
      <bottom style="thin">
        <color indexed="64"/>
      </bottom>
      <diagonal/>
    </border>
    <border>
      <left style="medium">
        <color theme="2" tint="-9.9978637043366805E-2"/>
      </left>
      <right/>
      <top style="thin">
        <color theme="2" tint="-0.249977111117893"/>
      </top>
      <bottom style="medium">
        <color theme="2" tint="-9.9978637043366805E-2"/>
      </bottom>
      <diagonal/>
    </border>
    <border>
      <left style="hair">
        <color indexed="64"/>
      </left>
      <right style="hair">
        <color indexed="64"/>
      </right>
      <top style="medium">
        <color theme="1"/>
      </top>
      <bottom style="hair">
        <color indexed="64"/>
      </bottom>
      <diagonal/>
    </border>
    <border>
      <left style="hair">
        <color indexed="64"/>
      </left>
      <right style="medium">
        <color theme="1"/>
      </right>
      <top style="medium">
        <color theme="1"/>
      </top>
      <bottom style="hair">
        <color indexed="64"/>
      </bottom>
      <diagonal/>
    </border>
    <border>
      <left style="hair">
        <color indexed="64"/>
      </left>
      <right style="medium">
        <color theme="1"/>
      </right>
      <top style="hair">
        <color indexed="64"/>
      </top>
      <bottom style="hair">
        <color indexed="64"/>
      </bottom>
      <diagonal/>
    </border>
    <border>
      <left style="medium">
        <color theme="1"/>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theme="1"/>
      </right>
      <top style="hair">
        <color indexed="64"/>
      </top>
      <bottom style="medium">
        <color theme="1"/>
      </bottom>
      <diagonal/>
    </border>
    <border>
      <left style="medium">
        <color theme="1"/>
      </left>
      <right style="medium">
        <color theme="1"/>
      </right>
      <top style="medium">
        <color theme="1"/>
      </top>
      <bottom style="hair">
        <color indexed="64"/>
      </bottom>
      <diagonal/>
    </border>
    <border>
      <left style="medium">
        <color theme="1"/>
      </left>
      <right style="medium">
        <color theme="1"/>
      </right>
      <top style="hair">
        <color indexed="64"/>
      </top>
      <bottom style="hair">
        <color indexed="64"/>
      </bottom>
      <diagonal/>
    </border>
    <border>
      <left style="medium">
        <color theme="1"/>
      </left>
      <right style="medium">
        <color theme="1"/>
      </right>
      <top/>
      <bottom style="medium">
        <color theme="1"/>
      </bottom>
      <diagonal/>
    </border>
    <border>
      <left style="hair">
        <color indexed="64"/>
      </left>
      <right/>
      <top style="hair">
        <color indexed="64"/>
      </top>
      <bottom style="thin">
        <color theme="2" tint="-0.249977111117893"/>
      </bottom>
      <diagonal/>
    </border>
    <border>
      <left/>
      <right/>
      <top style="hair">
        <color indexed="64"/>
      </top>
      <bottom style="thin">
        <color theme="2" tint="-0.249977111117893"/>
      </bottom>
      <diagonal/>
    </border>
    <border>
      <left/>
      <right style="hair">
        <color indexed="64"/>
      </right>
      <top style="hair">
        <color indexed="64"/>
      </top>
      <bottom style="thin">
        <color theme="2" tint="-0.249977111117893"/>
      </bottom>
      <diagonal/>
    </border>
    <border>
      <left style="medium">
        <color theme="1"/>
      </left>
      <right/>
      <top style="thin">
        <color theme="2" tint="-0.249977111117893"/>
      </top>
      <bottom style="hair">
        <color indexed="64"/>
      </bottom>
      <diagonal/>
    </border>
    <border>
      <left/>
      <right/>
      <top style="thin">
        <color theme="2" tint="-0.249977111117893"/>
      </top>
      <bottom style="hair">
        <color indexed="64"/>
      </bottom>
      <diagonal/>
    </border>
    <border>
      <left/>
      <right style="thin">
        <color theme="2" tint="-0.249977111117893"/>
      </right>
      <top style="thin">
        <color theme="2" tint="-0.249977111117893"/>
      </top>
      <bottom style="hair">
        <color indexed="64"/>
      </bottom>
      <diagonal/>
    </border>
    <border>
      <left style="medium">
        <color theme="1"/>
      </left>
      <right/>
      <top style="hair">
        <color indexed="64"/>
      </top>
      <bottom style="hair">
        <color indexed="64"/>
      </bottom>
      <diagonal/>
    </border>
    <border>
      <left/>
      <right style="thin">
        <color theme="2" tint="-0.249977111117893"/>
      </right>
      <top style="hair">
        <color indexed="64"/>
      </top>
      <bottom style="hair">
        <color indexed="64"/>
      </bottom>
      <diagonal/>
    </border>
    <border>
      <left style="medium">
        <color theme="1"/>
      </left>
      <right/>
      <top style="hair">
        <color indexed="64"/>
      </top>
      <bottom style="thin">
        <color theme="2" tint="-0.249977111117893"/>
      </bottom>
      <diagonal/>
    </border>
    <border>
      <left/>
      <right style="thin">
        <color theme="2" tint="-0.249977111117893"/>
      </right>
      <top style="hair">
        <color indexed="64"/>
      </top>
      <bottom style="thin">
        <color theme="2" tint="-0.249977111117893"/>
      </bottom>
      <diagonal/>
    </border>
    <border>
      <left/>
      <right style="hair">
        <color theme="1"/>
      </right>
      <top style="hair">
        <color indexed="64"/>
      </top>
      <bottom style="hair">
        <color indexed="64"/>
      </bottom>
      <diagonal/>
    </border>
    <border>
      <left/>
      <right style="hair">
        <color theme="1"/>
      </right>
      <top style="hair">
        <color indexed="64"/>
      </top>
      <bottom style="hair">
        <color theme="1"/>
      </bottom>
      <diagonal/>
    </border>
    <border>
      <left/>
      <right/>
      <top/>
      <bottom style="hair">
        <color theme="2" tint="-0.249977111117893"/>
      </bottom>
      <diagonal/>
    </border>
    <border>
      <left style="thin">
        <color theme="2" tint="-0.249977111117893"/>
      </left>
      <right style="hair">
        <color indexed="64"/>
      </right>
      <top style="hair">
        <color indexed="64"/>
      </top>
      <bottom style="hair">
        <color indexed="64"/>
      </bottom>
      <diagonal/>
    </border>
    <border>
      <left style="hair">
        <color indexed="64"/>
      </left>
      <right style="thin">
        <color theme="2" tint="-0.249977111117893"/>
      </right>
      <top style="hair">
        <color indexed="64"/>
      </top>
      <bottom style="hair">
        <color indexed="64"/>
      </bottom>
      <diagonal/>
    </border>
    <border>
      <left style="thin">
        <color theme="2" tint="-0.249977111117893"/>
      </left>
      <right style="hair">
        <color indexed="64"/>
      </right>
      <top style="hair">
        <color indexed="64"/>
      </top>
      <bottom style="thin">
        <color theme="2" tint="-0.249977111117893"/>
      </bottom>
      <diagonal/>
    </border>
    <border>
      <left style="hair">
        <color indexed="64"/>
      </left>
      <right style="thin">
        <color theme="2" tint="-0.249977111117893"/>
      </right>
      <top style="hair">
        <color indexed="64"/>
      </top>
      <bottom style="thin">
        <color theme="2" tint="-0.249977111117893"/>
      </bottom>
      <diagonal/>
    </border>
    <border>
      <left style="thin">
        <color theme="2" tint="-0.249977111117893"/>
      </left>
      <right style="hair">
        <color indexed="64"/>
      </right>
      <top/>
      <bottom style="hair">
        <color indexed="64"/>
      </bottom>
      <diagonal/>
    </border>
    <border>
      <left style="hair">
        <color indexed="64"/>
      </left>
      <right style="thin">
        <color theme="2" tint="-0.249977111117893"/>
      </right>
      <top/>
      <bottom style="hair">
        <color indexed="64"/>
      </bottom>
      <diagonal/>
    </border>
    <border>
      <left style="thin">
        <color theme="2" tint="-0.249977111117893"/>
      </left>
      <right style="hair">
        <color indexed="64"/>
      </right>
      <top style="thin">
        <color theme="2" tint="-0.249977111117893"/>
      </top>
      <bottom style="thin">
        <color theme="2" tint="-0.249977111117893"/>
      </bottom>
      <diagonal/>
    </border>
    <border>
      <left style="hair">
        <color indexed="64"/>
      </left>
      <right style="thin">
        <color theme="2" tint="-0.249977111117893"/>
      </right>
      <top style="thin">
        <color theme="2" tint="-0.249977111117893"/>
      </top>
      <bottom style="thin">
        <color theme="2" tint="-0.249977111117893"/>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15">
    <xf numFmtId="0" fontId="0" fillId="0" borderId="0" xfId="0">
      <alignment vertical="center"/>
    </xf>
    <xf numFmtId="0" fontId="0" fillId="0" borderId="7" xfId="0" applyBorder="1">
      <alignment vertical="center"/>
    </xf>
    <xf numFmtId="0" fontId="0" fillId="0" borderId="0" xfId="0"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7" fillId="0" borderId="0" xfId="0" applyFont="1" applyAlignment="1">
      <alignment horizontal="left" vertical="center"/>
    </xf>
    <xf numFmtId="0" fontId="8" fillId="0" borderId="0" xfId="0" applyFont="1">
      <alignment vertical="center"/>
    </xf>
    <xf numFmtId="0" fontId="7" fillId="0" borderId="0" xfId="0" applyFont="1">
      <alignment vertical="center"/>
    </xf>
    <xf numFmtId="0" fontId="0" fillId="0" borderId="23" xfId="0" applyBorder="1" applyAlignment="1">
      <alignment horizontal="center" vertical="center"/>
    </xf>
    <xf numFmtId="0" fontId="7" fillId="0" borderId="0" xfId="0" applyFont="1" applyAlignment="1">
      <alignment horizontal="center" vertical="center"/>
    </xf>
    <xf numFmtId="0" fontId="6" fillId="0" borderId="0" xfId="0" applyFont="1">
      <alignment vertical="center"/>
    </xf>
    <xf numFmtId="0" fontId="9" fillId="0" borderId="0" xfId="0" applyFont="1" applyAlignment="1">
      <alignment horizontal="center" vertical="center"/>
    </xf>
    <xf numFmtId="0" fontId="0" fillId="0" borderId="23" xfId="0" applyBorder="1">
      <alignment vertical="center"/>
    </xf>
    <xf numFmtId="0" fontId="8" fillId="0" borderId="0" xfId="0" applyFont="1" applyAlignment="1">
      <alignment horizontal="center" vertical="center"/>
    </xf>
    <xf numFmtId="0" fontId="7" fillId="0" borderId="0" xfId="0" applyFont="1" applyAlignment="1">
      <alignment horizontal="right" vertical="center"/>
    </xf>
    <xf numFmtId="0" fontId="13" fillId="0" borderId="0" xfId="0" applyFont="1">
      <alignment vertical="center"/>
    </xf>
    <xf numFmtId="0" fontId="7"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applyAlignment="1">
      <alignment horizontal="center" vertical="center"/>
    </xf>
    <xf numFmtId="0" fontId="10"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left"/>
    </xf>
    <xf numFmtId="0" fontId="18" fillId="0" borderId="0" xfId="0" applyFont="1">
      <alignment vertical="center"/>
    </xf>
    <xf numFmtId="0" fontId="19" fillId="0" borderId="0" xfId="0" applyFont="1">
      <alignment vertical="center"/>
    </xf>
    <xf numFmtId="176" fontId="20" fillId="0" borderId="0" xfId="0" applyNumberFormat="1" applyFont="1" applyAlignment="1">
      <alignment horizontal="center"/>
    </xf>
    <xf numFmtId="58" fontId="21" fillId="0" borderId="0" xfId="0" applyNumberFormat="1" applyFont="1" applyAlignment="1">
      <alignment horizontal="center"/>
    </xf>
    <xf numFmtId="58" fontId="22" fillId="0" borderId="0" xfId="0" applyNumberFormat="1" applyFont="1" applyAlignment="1"/>
    <xf numFmtId="58" fontId="20" fillId="0" borderId="0" xfId="0" applyNumberFormat="1" applyFont="1" applyAlignment="1">
      <alignment horizontal="right"/>
    </xf>
    <xf numFmtId="0" fontId="23" fillId="0" borderId="0" xfId="0" applyFont="1" applyAlignment="1">
      <alignment horizontal="left"/>
    </xf>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6" fillId="0" borderId="0" xfId="0" applyFont="1">
      <alignment vertical="center"/>
    </xf>
    <xf numFmtId="58" fontId="27" fillId="0" borderId="0" xfId="0" applyNumberFormat="1" applyFont="1">
      <alignment vertical="center"/>
    </xf>
    <xf numFmtId="58" fontId="24" fillId="0" borderId="0" xfId="0" applyNumberFormat="1" applyFont="1" applyAlignment="1">
      <alignment horizontal="right" vertical="center"/>
    </xf>
    <xf numFmtId="0" fontId="27" fillId="0" borderId="0" xfId="0" applyFont="1">
      <alignment vertical="center"/>
    </xf>
    <xf numFmtId="0" fontId="27" fillId="0" borderId="0" xfId="0" applyFont="1" applyAlignment="1">
      <alignment horizontal="center" vertical="center"/>
    </xf>
    <xf numFmtId="0" fontId="29" fillId="0" borderId="0" xfId="0" applyFont="1">
      <alignment vertical="center"/>
    </xf>
    <xf numFmtId="0" fontId="30" fillId="0" borderId="0" xfId="0" applyFont="1" applyAlignment="1"/>
    <xf numFmtId="0" fontId="31" fillId="0" borderId="0" xfId="0" applyFont="1">
      <alignment vertical="center"/>
    </xf>
    <xf numFmtId="0" fontId="30" fillId="0" borderId="31" xfId="0" applyFont="1" applyBorder="1" applyAlignment="1"/>
    <xf numFmtId="0" fontId="25" fillId="0" borderId="31" xfId="0" applyFont="1" applyBorder="1">
      <alignment vertical="center"/>
    </xf>
    <xf numFmtId="0" fontId="33" fillId="0" borderId="31" xfId="0" applyFont="1" applyBorder="1" applyAlignment="1">
      <alignment horizontal="center" vertical="center"/>
    </xf>
    <xf numFmtId="0" fontId="25" fillId="0" borderId="32" xfId="0" applyFont="1" applyBorder="1">
      <alignment vertical="center"/>
    </xf>
    <xf numFmtId="0" fontId="34" fillId="0" borderId="0" xfId="0" applyFont="1" applyAlignment="1">
      <alignment horizontal="left" vertical="center"/>
    </xf>
    <xf numFmtId="0" fontId="35" fillId="0" borderId="0" xfId="0" applyFont="1">
      <alignment vertical="center"/>
    </xf>
    <xf numFmtId="0" fontId="27" fillId="0" borderId="29" xfId="0" applyFont="1" applyBorder="1" applyAlignment="1">
      <alignment horizontal="center" vertical="center"/>
    </xf>
    <xf numFmtId="49" fontId="0" fillId="0" borderId="7" xfId="0" applyNumberFormat="1" applyBorder="1" applyAlignment="1">
      <alignment horizontal="right" vertical="center"/>
    </xf>
    <xf numFmtId="0" fontId="2" fillId="0" borderId="0" xfId="0" applyFont="1">
      <alignment vertical="center"/>
    </xf>
    <xf numFmtId="38" fontId="0" fillId="0" borderId="7" xfId="1" applyFont="1" applyBorder="1">
      <alignment vertical="center"/>
    </xf>
    <xf numFmtId="0" fontId="26" fillId="0" borderId="30" xfId="0" applyFont="1" applyBorder="1" applyAlignment="1">
      <alignment horizontal="center" vertical="center"/>
    </xf>
    <xf numFmtId="0" fontId="25" fillId="3" borderId="31" xfId="0" applyFont="1" applyFill="1" applyBorder="1" applyAlignment="1">
      <alignment horizontal="center" vertical="center"/>
    </xf>
    <xf numFmtId="0" fontId="28" fillId="3" borderId="31" xfId="0" applyFont="1" applyFill="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lignment vertical="center"/>
    </xf>
    <xf numFmtId="49" fontId="37" fillId="0" borderId="0" xfId="0" applyNumberFormat="1" applyFont="1" applyAlignment="1" applyProtection="1">
      <alignment horizontal="left" vertical="center"/>
      <protection locked="0"/>
    </xf>
    <xf numFmtId="0" fontId="4" fillId="0" borderId="0" xfId="0" applyFont="1" applyAlignment="1">
      <alignment horizontal="left" vertical="center"/>
    </xf>
    <xf numFmtId="0" fontId="39" fillId="0" borderId="0" xfId="0" applyFont="1" applyAlignment="1">
      <alignment horizontal="right" vertical="center"/>
    </xf>
    <xf numFmtId="0" fontId="7"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pplyAlignment="1">
      <alignment horizontal="left" vertical="center"/>
    </xf>
    <xf numFmtId="0" fontId="7" fillId="0" borderId="32" xfId="0" applyFont="1" applyBorder="1" applyAlignment="1">
      <alignment horizontal="left" vertical="center"/>
    </xf>
    <xf numFmtId="49" fontId="7" fillId="0" borderId="31"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37" fillId="0" borderId="0" xfId="0" applyNumberFormat="1" applyFont="1" applyAlignment="1" applyProtection="1">
      <alignment horizontal="center"/>
      <protection locked="0"/>
    </xf>
    <xf numFmtId="0" fontId="7" fillId="0" borderId="32" xfId="0" applyFont="1" applyBorder="1" applyAlignment="1" applyProtection="1">
      <alignment horizontal="center" vertical="center"/>
      <protection locked="0"/>
    </xf>
    <xf numFmtId="0" fontId="40" fillId="0" borderId="0" xfId="0" applyFont="1" applyAlignment="1">
      <alignment horizontal="center" vertical="center"/>
    </xf>
    <xf numFmtId="0" fontId="0" fillId="0" borderId="0" xfId="0" applyAlignment="1"/>
    <xf numFmtId="0" fontId="42" fillId="0" borderId="0" xfId="0" applyFont="1">
      <alignment vertical="center"/>
    </xf>
    <xf numFmtId="0" fontId="42" fillId="0" borderId="0" xfId="0" applyFont="1" applyAlignment="1">
      <alignment horizontal="left" vertical="center"/>
    </xf>
    <xf numFmtId="0" fontId="45" fillId="0" borderId="0" xfId="0" applyFont="1">
      <alignment vertical="center"/>
    </xf>
    <xf numFmtId="0" fontId="7" fillId="0" borderId="32" xfId="0" applyFont="1" applyBorder="1">
      <alignment vertical="center"/>
    </xf>
    <xf numFmtId="0" fontId="37" fillId="0" borderId="0" xfId="0" applyFont="1" applyAlignment="1">
      <alignment horizontal="left"/>
    </xf>
    <xf numFmtId="0" fontId="48" fillId="0" borderId="29" xfId="0" applyFont="1" applyBorder="1" applyAlignment="1">
      <alignment horizontal="center" vertical="center" wrapText="1"/>
    </xf>
    <xf numFmtId="0" fontId="7" fillId="0" borderId="96" xfId="0" applyFont="1" applyBorder="1" applyAlignment="1">
      <alignment horizontal="left" vertical="center"/>
    </xf>
    <xf numFmtId="0" fontId="53" fillId="0" borderId="0" xfId="0" applyFont="1" applyAlignment="1">
      <alignment horizontal="left" vertical="center"/>
    </xf>
    <xf numFmtId="0" fontId="37" fillId="0" borderId="0" xfId="0" applyFont="1">
      <alignment vertical="center"/>
    </xf>
    <xf numFmtId="0" fontId="8" fillId="0" borderId="0" xfId="0" applyFont="1" applyAlignment="1">
      <alignment horizontal="right" vertical="center"/>
    </xf>
    <xf numFmtId="0" fontId="13" fillId="0" borderId="0" xfId="0" applyFont="1" applyAlignment="1">
      <alignment horizontal="right" vertical="center"/>
    </xf>
    <xf numFmtId="49" fontId="7" fillId="0" borderId="0" xfId="0" applyNumberFormat="1" applyFont="1" applyAlignment="1" applyProtection="1">
      <alignment horizontal="right" vertical="center"/>
      <protection locked="0"/>
    </xf>
    <xf numFmtId="0" fontId="52" fillId="3" borderId="30" xfId="0" applyFont="1" applyFill="1" applyBorder="1">
      <alignment vertical="center"/>
    </xf>
    <xf numFmtId="0" fontId="12"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Alignment="1">
      <alignment horizontal="center" vertical="center"/>
    </xf>
    <xf numFmtId="0" fontId="6" fillId="0" borderId="29" xfId="0" applyFont="1" applyBorder="1" applyAlignment="1">
      <alignment horizontal="center" vertical="center"/>
    </xf>
    <xf numFmtId="0" fontId="49" fillId="0" borderId="0" xfId="0" applyFont="1">
      <alignment vertical="center"/>
    </xf>
    <xf numFmtId="0" fontId="6" fillId="0" borderId="0" xfId="0" applyFont="1" applyAlignment="1">
      <alignment horizontal="center" vertical="top"/>
    </xf>
    <xf numFmtId="0" fontId="55" fillId="0" borderId="96" xfId="0" applyFont="1" applyBorder="1" applyAlignment="1">
      <alignment horizontal="center" vertical="center"/>
    </xf>
    <xf numFmtId="0" fontId="47" fillId="0" borderId="96" xfId="0" applyFont="1" applyBorder="1" applyAlignment="1">
      <alignment horizontal="center" vertical="center"/>
    </xf>
    <xf numFmtId="0" fontId="47" fillId="0" borderId="96" xfId="0" applyFont="1" applyBorder="1">
      <alignment vertical="center"/>
    </xf>
    <xf numFmtId="0" fontId="56" fillId="0" borderId="6" xfId="0" applyFont="1" applyBorder="1">
      <alignment vertical="center"/>
    </xf>
    <xf numFmtId="0" fontId="46" fillId="0" borderId="4" xfId="0" applyFont="1" applyBorder="1" applyAlignment="1">
      <alignment horizontal="center" vertical="center"/>
    </xf>
    <xf numFmtId="0" fontId="57" fillId="0" borderId="3" xfId="0" applyFont="1" applyBorder="1" applyAlignment="1">
      <alignment horizontal="center" vertical="center"/>
    </xf>
    <xf numFmtId="0" fontId="47" fillId="0" borderId="3" xfId="0" applyFont="1" applyBorder="1" applyAlignment="1">
      <alignment horizontal="right" vertical="center"/>
    </xf>
    <xf numFmtId="0" fontId="57" fillId="0" borderId="4" xfId="0" applyFont="1" applyBorder="1" applyAlignment="1">
      <alignment horizontal="left" vertical="center"/>
    </xf>
    <xf numFmtId="0" fontId="51" fillId="0" borderId="0" xfId="0" applyFont="1">
      <alignment vertical="center"/>
    </xf>
    <xf numFmtId="0" fontId="59" fillId="0" borderId="0" xfId="0" applyFont="1">
      <alignment vertical="center"/>
    </xf>
    <xf numFmtId="0" fontId="60" fillId="0" borderId="0" xfId="0" applyFont="1" applyAlignment="1">
      <alignment horizontal="right" vertical="center"/>
    </xf>
    <xf numFmtId="0" fontId="61" fillId="0" borderId="0" xfId="0" applyFont="1">
      <alignment vertical="center"/>
    </xf>
    <xf numFmtId="0" fontId="60" fillId="0" borderId="0" xfId="0" applyFont="1" applyAlignment="1">
      <alignment horizontal="left" vertical="center"/>
    </xf>
    <xf numFmtId="49" fontId="59" fillId="0" borderId="0" xfId="0" applyNumberFormat="1" applyFont="1" applyAlignment="1">
      <alignment horizontal="center" vertical="center"/>
    </xf>
    <xf numFmtId="0" fontId="10" fillId="0" borderId="0" xfId="0" applyFont="1" applyAlignment="1">
      <alignment horizontal="right" vertical="center"/>
    </xf>
    <xf numFmtId="0" fontId="62" fillId="0" borderId="0" xfId="0" applyFont="1">
      <alignment vertical="center"/>
    </xf>
    <xf numFmtId="0" fontId="63" fillId="0" borderId="0" xfId="0" applyFont="1">
      <alignment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right" vertical="center"/>
    </xf>
    <xf numFmtId="0" fontId="67" fillId="0" borderId="0" xfId="0" applyFont="1" applyAlignment="1">
      <alignment horizontal="right" vertical="center"/>
    </xf>
    <xf numFmtId="0" fontId="61" fillId="0" borderId="8" xfId="0" applyFont="1" applyBorder="1" applyAlignment="1">
      <alignment vertical="center" wrapText="1"/>
    </xf>
    <xf numFmtId="0" fontId="64" fillId="0" borderId="0" xfId="0" applyFont="1" applyAlignment="1">
      <alignment horizontal="right" vertical="center"/>
    </xf>
    <xf numFmtId="0" fontId="68" fillId="0" borderId="0" xfId="0" applyFont="1">
      <alignment vertical="center"/>
    </xf>
    <xf numFmtId="0" fontId="6" fillId="0" borderId="0" xfId="0" applyFont="1" applyAlignment="1">
      <alignment horizontal="right" vertical="center"/>
    </xf>
    <xf numFmtId="0" fontId="61" fillId="0" borderId="9" xfId="0" applyFont="1" applyBorder="1" applyAlignment="1">
      <alignment vertical="center" wrapText="1"/>
    </xf>
    <xf numFmtId="0" fontId="51" fillId="0" borderId="0" xfId="0" applyFont="1" applyAlignment="1">
      <alignment horizontal="right" vertical="center"/>
    </xf>
    <xf numFmtId="49" fontId="6" fillId="0" borderId="0" xfId="0" applyNumberFormat="1" applyFont="1" applyAlignment="1" applyProtection="1">
      <alignment horizontal="center" vertical="center"/>
      <protection locked="0"/>
    </xf>
    <xf numFmtId="0" fontId="51" fillId="0" borderId="33" xfId="0" applyFont="1" applyBorder="1" applyAlignment="1" applyProtection="1">
      <alignment horizontal="center" vertical="center"/>
      <protection locked="0"/>
    </xf>
    <xf numFmtId="0" fontId="51" fillId="0" borderId="34" xfId="0" applyFont="1" applyBorder="1" applyAlignment="1" applyProtection="1">
      <alignment horizontal="center" vertical="center"/>
      <protection locked="0"/>
    </xf>
    <xf numFmtId="0" fontId="51" fillId="0" borderId="35" xfId="0" applyFont="1" applyBorder="1" applyAlignment="1" applyProtection="1">
      <alignment horizontal="center" vertical="center"/>
      <protection locked="0"/>
    </xf>
    <xf numFmtId="0" fontId="6" fillId="0" borderId="0" xfId="0" applyFont="1" applyAlignment="1">
      <alignment horizontal="left" vertical="center"/>
    </xf>
    <xf numFmtId="0" fontId="12" fillId="0" borderId="0" xfId="0" applyFont="1">
      <alignment vertical="center"/>
    </xf>
    <xf numFmtId="0" fontId="37"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49" fontId="7" fillId="0" borderId="19" xfId="0" applyNumberFormat="1" applyFont="1" applyBorder="1" applyProtection="1">
      <alignment vertical="center"/>
      <protection locked="0"/>
    </xf>
    <xf numFmtId="49" fontId="6" fillId="0" borderId="0" xfId="0" applyNumberFormat="1" applyFont="1" applyAlignment="1">
      <alignment horizontal="left" vertical="center"/>
    </xf>
    <xf numFmtId="49" fontId="42" fillId="0" borderId="31" xfId="0" applyNumberFormat="1" applyFont="1" applyBorder="1" applyAlignment="1">
      <alignment horizontal="center" vertical="center"/>
    </xf>
    <xf numFmtId="0" fontId="10" fillId="0" borderId="0" xfId="0" applyFont="1">
      <alignment vertical="center"/>
    </xf>
    <xf numFmtId="49" fontId="70" fillId="0" borderId="0" xfId="2" applyNumberFormat="1" applyFont="1" applyFill="1" applyBorder="1" applyAlignment="1" applyProtection="1">
      <alignment horizontal="center" vertical="center"/>
      <protection locked="0"/>
    </xf>
    <xf numFmtId="49" fontId="6" fillId="0" borderId="0" xfId="0" applyNumberFormat="1" applyFont="1" applyAlignment="1">
      <alignment horizontal="right" vertical="center"/>
    </xf>
    <xf numFmtId="49" fontId="6" fillId="0" borderId="22" xfId="0" applyNumberFormat="1" applyFont="1" applyBorder="1" applyAlignment="1">
      <alignment horizontal="center" vertical="center"/>
    </xf>
    <xf numFmtId="49" fontId="6" fillId="0" borderId="0" xfId="0" applyNumberFormat="1" applyFont="1" applyAlignment="1">
      <alignment horizontal="center" vertical="center"/>
    </xf>
    <xf numFmtId="0" fontId="44" fillId="0" borderId="0" xfId="0" applyFont="1">
      <alignment vertical="center"/>
    </xf>
    <xf numFmtId="49" fontId="51" fillId="0" borderId="0" xfId="0" applyNumberFormat="1" applyFont="1" applyAlignment="1" applyProtection="1">
      <alignment horizontal="right" vertical="center"/>
      <protection locked="0"/>
    </xf>
    <xf numFmtId="49" fontId="70" fillId="2" borderId="0" xfId="2" applyNumberFormat="1" applyFont="1" applyFill="1" applyBorder="1" applyAlignment="1" applyProtection="1">
      <alignment horizontal="center" vertical="center"/>
      <protection locked="0"/>
    </xf>
    <xf numFmtId="0" fontId="71" fillId="0" borderId="0" xfId="0" applyFont="1" applyAlignment="1">
      <alignment horizontal="center" vertical="top"/>
    </xf>
    <xf numFmtId="0" fontId="45" fillId="0" borderId="0" xfId="0" applyFont="1" applyAlignment="1">
      <alignment vertical="top"/>
    </xf>
    <xf numFmtId="0" fontId="51" fillId="0" borderId="0" xfId="0" applyFont="1" applyAlignment="1">
      <alignment horizontal="left" vertical="center"/>
    </xf>
    <xf numFmtId="0" fontId="45" fillId="0" borderId="0" xfId="0" applyFont="1" applyAlignment="1">
      <alignment horizontal="right" vertical="center"/>
    </xf>
    <xf numFmtId="0" fontId="71" fillId="4" borderId="29" xfId="0" applyFont="1" applyFill="1" applyBorder="1" applyAlignment="1">
      <alignment horizontal="right" vertical="center"/>
    </xf>
    <xf numFmtId="0" fontId="72" fillId="0" borderId="0" xfId="0" applyFont="1">
      <alignment vertical="center"/>
    </xf>
    <xf numFmtId="0" fontId="71" fillId="0" borderId="0" xfId="0" applyFont="1" applyAlignment="1">
      <alignment horizontal="center" vertical="center"/>
    </xf>
    <xf numFmtId="0" fontId="71" fillId="0" borderId="0" xfId="0" applyFont="1">
      <alignment vertical="center"/>
    </xf>
    <xf numFmtId="0" fontId="76" fillId="0" borderId="0" xfId="0" applyFont="1" applyAlignment="1">
      <alignment horizontal="center" vertical="center"/>
    </xf>
    <xf numFmtId="0" fontId="37" fillId="0" borderId="25" xfId="0" applyFont="1" applyBorder="1" applyAlignment="1">
      <alignment horizontal="right" vertical="center"/>
    </xf>
    <xf numFmtId="0" fontId="71" fillId="4" borderId="81" xfId="0" applyFont="1" applyFill="1" applyBorder="1" applyAlignment="1">
      <alignment horizontal="right" vertical="center"/>
    </xf>
    <xf numFmtId="0" fontId="72" fillId="0" borderId="25" xfId="0" applyFont="1" applyBorder="1">
      <alignment vertical="center"/>
    </xf>
    <xf numFmtId="0" fontId="71" fillId="0" borderId="25" xfId="0" applyFont="1" applyBorder="1" applyAlignment="1">
      <alignment horizontal="center" vertical="center"/>
    </xf>
    <xf numFmtId="0" fontId="6" fillId="0" borderId="0" xfId="0" applyFont="1" applyAlignment="1" applyProtection="1">
      <alignment horizontal="right" vertical="center"/>
      <protection locked="0"/>
    </xf>
    <xf numFmtId="0" fontId="6" fillId="0" borderId="26" xfId="0" applyFont="1" applyBorder="1" applyAlignment="1">
      <alignment horizontal="center" vertical="center"/>
    </xf>
    <xf numFmtId="0" fontId="71" fillId="4" borderId="82" xfId="0" applyFont="1" applyFill="1" applyBorder="1" applyAlignment="1">
      <alignment horizontal="right" vertical="center"/>
    </xf>
    <xf numFmtId="38" fontId="6" fillId="0" borderId="0" xfId="1" applyFont="1" applyBorder="1" applyAlignment="1" applyProtection="1">
      <alignment vertical="center"/>
    </xf>
    <xf numFmtId="0" fontId="66" fillId="0" borderId="0" xfId="0" applyFont="1">
      <alignment vertical="center"/>
    </xf>
    <xf numFmtId="0" fontId="79" fillId="0" borderId="0" xfId="0" applyFont="1" applyAlignment="1">
      <alignment horizontal="center" vertical="center"/>
    </xf>
    <xf numFmtId="0" fontId="79" fillId="0" borderId="0" xfId="0" applyFont="1" applyAlignment="1">
      <alignment horizontal="right" vertical="center"/>
    </xf>
    <xf numFmtId="0" fontId="80" fillId="0" borderId="0" xfId="0" applyFont="1">
      <alignment vertical="center"/>
    </xf>
    <xf numFmtId="0" fontId="80" fillId="0" borderId="0" xfId="0" applyFont="1" applyAlignment="1">
      <alignment horizontal="right" vertical="center"/>
    </xf>
    <xf numFmtId="0" fontId="71" fillId="4" borderId="29" xfId="0" applyFont="1" applyFill="1" applyBorder="1">
      <alignment vertical="center"/>
    </xf>
    <xf numFmtId="0" fontId="77" fillId="0" borderId="0" xfId="0" applyFont="1">
      <alignment vertical="center"/>
    </xf>
    <xf numFmtId="0" fontId="38" fillId="0" borderId="0" xfId="0" applyFont="1">
      <alignment vertical="center"/>
    </xf>
    <xf numFmtId="0" fontId="81" fillId="0" borderId="0" xfId="0" applyFont="1">
      <alignment vertical="center"/>
    </xf>
    <xf numFmtId="0" fontId="71" fillId="0" borderId="80" xfId="0" applyFont="1" applyBorder="1">
      <alignment vertical="center"/>
    </xf>
    <xf numFmtId="0" fontId="77" fillId="0" borderId="80" xfId="0" applyFont="1" applyBorder="1">
      <alignment vertical="center"/>
    </xf>
    <xf numFmtId="0" fontId="71" fillId="4" borderId="81" xfId="0" applyFont="1" applyFill="1" applyBorder="1">
      <alignment vertical="center"/>
    </xf>
    <xf numFmtId="0" fontId="77" fillId="0" borderId="0" xfId="0" applyFont="1" applyAlignment="1">
      <alignment horizontal="right" vertical="center"/>
    </xf>
    <xf numFmtId="0" fontId="81" fillId="0" borderId="0" xfId="0" applyFont="1" applyAlignment="1">
      <alignment horizontal="right" vertical="top"/>
    </xf>
    <xf numFmtId="0" fontId="45" fillId="0" borderId="66" xfId="0" applyFont="1" applyBorder="1" applyAlignment="1">
      <alignment horizontal="center" vertical="center"/>
    </xf>
    <xf numFmtId="0" fontId="45" fillId="3" borderId="29" xfId="0" applyFont="1" applyFill="1" applyBorder="1" applyAlignment="1">
      <alignment horizontal="center" vertical="center"/>
    </xf>
    <xf numFmtId="0" fontId="45" fillId="0" borderId="66" xfId="0" applyFont="1" applyBorder="1">
      <alignment vertical="center"/>
    </xf>
    <xf numFmtId="0" fontId="45" fillId="0" borderId="29" xfId="0" applyFont="1" applyBorder="1" applyAlignment="1" applyProtection="1">
      <alignment horizontal="center" vertical="center"/>
      <protection locked="0"/>
    </xf>
    <xf numFmtId="0" fontId="37" fillId="0" borderId="41" xfId="0" applyFont="1" applyBorder="1" applyAlignment="1">
      <alignment horizontal="center" vertical="center"/>
    </xf>
    <xf numFmtId="0" fontId="46" fillId="0" borderId="0" xfId="0" applyFont="1" applyAlignment="1">
      <alignment horizontal="right" vertical="center"/>
    </xf>
    <xf numFmtId="0" fontId="83" fillId="0" borderId="0" xfId="0" applyFont="1" applyAlignment="1">
      <alignment horizontal="center" vertical="center"/>
    </xf>
    <xf numFmtId="0" fontId="83" fillId="0" borderId="0" xfId="0" applyFont="1">
      <alignment vertical="center"/>
    </xf>
    <xf numFmtId="0" fontId="84" fillId="0" borderId="0" xfId="0" applyFont="1" applyAlignment="1">
      <alignment horizontal="right" vertical="center"/>
    </xf>
    <xf numFmtId="0" fontId="85" fillId="0" borderId="66" xfId="0" applyFont="1" applyBorder="1" applyAlignment="1">
      <alignment horizontal="center" vertical="center"/>
    </xf>
    <xf numFmtId="49" fontId="37" fillId="0" borderId="37" xfId="0" applyNumberFormat="1" applyFont="1" applyBorder="1" applyAlignment="1" applyProtection="1">
      <alignment horizontal="center" vertical="center"/>
      <protection locked="0"/>
    </xf>
    <xf numFmtId="49" fontId="6" fillId="0" borderId="39"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0" fontId="62" fillId="0" borderId="0" xfId="0" applyFont="1" applyAlignment="1">
      <alignment horizontal="center" vertical="center"/>
    </xf>
    <xf numFmtId="0" fontId="7" fillId="0" borderId="29"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8"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49" fontId="6" fillId="0" borderId="30" xfId="0" applyNumberFormat="1" applyFont="1" applyBorder="1">
      <alignment vertical="center"/>
    </xf>
    <xf numFmtId="0" fontId="6" fillId="0" borderId="75" xfId="0" applyFont="1" applyBorder="1">
      <alignment vertical="center"/>
    </xf>
    <xf numFmtId="49" fontId="6" fillId="0" borderId="48" xfId="0" applyNumberFormat="1" applyFont="1" applyBorder="1" applyProtection="1">
      <alignment vertical="center"/>
      <protection locked="0"/>
    </xf>
    <xf numFmtId="49" fontId="6" fillId="0" borderId="30" xfId="0" applyNumberFormat="1" applyFont="1" applyBorder="1" applyProtection="1">
      <alignment vertical="center"/>
      <protection locked="0"/>
    </xf>
    <xf numFmtId="49" fontId="6" fillId="0" borderId="45" xfId="0" applyNumberFormat="1" applyFont="1" applyBorder="1" applyProtection="1">
      <alignment vertical="center"/>
      <protection locked="0"/>
    </xf>
    <xf numFmtId="49" fontId="6" fillId="0" borderId="30" xfId="0" applyNumberFormat="1" applyFont="1" applyBorder="1" applyAlignment="1">
      <alignment horizontal="right" vertical="center"/>
    </xf>
    <xf numFmtId="0" fontId="6" fillId="0" borderId="75" xfId="0" applyFont="1" applyBorder="1" applyAlignment="1">
      <alignment horizontal="right" vertical="center"/>
    </xf>
    <xf numFmtId="49" fontId="6" fillId="0" borderId="48" xfId="0" applyNumberFormat="1" applyFont="1" applyBorder="1" applyAlignment="1" applyProtection="1">
      <alignment horizontal="right" vertical="center"/>
      <protection locked="0"/>
    </xf>
    <xf numFmtId="49" fontId="6" fillId="0" borderId="30" xfId="0" applyNumberFormat="1" applyFont="1" applyBorder="1" applyAlignment="1" applyProtection="1">
      <alignment horizontal="right" vertical="center"/>
      <protection locked="0"/>
    </xf>
    <xf numFmtId="49" fontId="6" fillId="0" borderId="45" xfId="0" applyNumberFormat="1" applyFont="1" applyBorder="1" applyAlignment="1" applyProtection="1">
      <alignment horizontal="right" vertical="center"/>
      <protection locked="0"/>
    </xf>
    <xf numFmtId="49" fontId="6" fillId="0" borderId="31"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31"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32" xfId="0" applyNumberFormat="1" applyFont="1" applyBorder="1" applyAlignment="1">
      <alignment horizontal="center" vertical="center"/>
    </xf>
    <xf numFmtId="49" fontId="6" fillId="0" borderId="76" xfId="0" applyNumberFormat="1" applyFont="1" applyBorder="1" applyAlignment="1">
      <alignment horizontal="center" vertical="center"/>
    </xf>
    <xf numFmtId="49" fontId="6" fillId="0" borderId="49" xfId="0" applyNumberFormat="1" applyFont="1" applyBorder="1" applyAlignment="1" applyProtection="1">
      <alignment horizontal="center" vertical="center"/>
      <protection locked="0"/>
    </xf>
    <xf numFmtId="49" fontId="6" fillId="0" borderId="32"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39" fillId="3" borderId="29" xfId="0" applyFont="1" applyFill="1" applyBorder="1" applyAlignment="1">
      <alignment horizontal="center" vertical="center" shrinkToFit="1"/>
    </xf>
    <xf numFmtId="0" fontId="4" fillId="0" borderId="0" xfId="0" applyFont="1" applyAlignment="1">
      <alignment horizontal="center" vertical="center"/>
    </xf>
    <xf numFmtId="49" fontId="45" fillId="0" borderId="37" xfId="0" applyNumberFormat="1" applyFont="1" applyBorder="1" applyProtection="1">
      <alignment vertical="center"/>
      <protection locked="0"/>
    </xf>
    <xf numFmtId="49" fontId="45" fillId="0" borderId="53" xfId="0" applyNumberFormat="1" applyFont="1" applyBorder="1" applyProtection="1">
      <alignment vertical="center"/>
      <protection locked="0"/>
    </xf>
    <xf numFmtId="49" fontId="45" fillId="0" borderId="50" xfId="0" applyNumberFormat="1" applyFont="1" applyBorder="1" applyProtection="1">
      <alignment vertical="center"/>
      <protection locked="0"/>
    </xf>
    <xf numFmtId="49" fontId="45" fillId="0" borderId="39" xfId="0" applyNumberFormat="1" applyFont="1" applyBorder="1" applyAlignment="1" applyProtection="1">
      <alignment horizontal="center" vertical="center"/>
      <protection locked="0"/>
    </xf>
    <xf numFmtId="49" fontId="45" fillId="0" borderId="31" xfId="0" applyNumberFormat="1" applyFont="1" applyBorder="1" applyAlignment="1" applyProtection="1">
      <alignment horizontal="center" vertical="center"/>
      <protection locked="0"/>
    </xf>
    <xf numFmtId="49" fontId="45" fillId="0" borderId="46" xfId="0" applyNumberFormat="1" applyFont="1" applyBorder="1" applyAlignment="1" applyProtection="1">
      <alignment horizontal="center" vertical="center"/>
      <protection locked="0"/>
    </xf>
    <xf numFmtId="49" fontId="45" fillId="0" borderId="49" xfId="0" applyNumberFormat="1" applyFont="1" applyBorder="1" applyProtection="1">
      <alignment vertical="center"/>
      <protection locked="0"/>
    </xf>
    <xf numFmtId="49" fontId="45" fillId="0" borderId="32" xfId="0" applyNumberFormat="1" applyFont="1" applyBorder="1" applyProtection="1">
      <alignment vertical="center"/>
      <protection locked="0"/>
    </xf>
    <xf numFmtId="49" fontId="45" fillId="0" borderId="47" xfId="0" applyNumberFormat="1" applyFont="1" applyBorder="1" applyProtection="1">
      <alignment vertical="center"/>
      <protection locked="0"/>
    </xf>
    <xf numFmtId="0" fontId="20" fillId="0" borderId="0" xfId="0" applyFont="1" applyAlignment="1">
      <alignment horizontal="left"/>
    </xf>
    <xf numFmtId="0" fontId="88" fillId="0" borderId="0" xfId="0" applyFont="1">
      <alignment vertical="center"/>
    </xf>
    <xf numFmtId="0" fontId="71" fillId="4" borderId="29" xfId="0" applyFont="1" applyFill="1" applyBorder="1" applyAlignment="1">
      <alignment horizontal="center" vertical="center"/>
    </xf>
    <xf numFmtId="0" fontId="36" fillId="0" borderId="66" xfId="0" applyFont="1" applyBorder="1" applyAlignment="1">
      <alignment horizontal="center" vertical="center"/>
    </xf>
    <xf numFmtId="0" fontId="71" fillId="0" borderId="0" xfId="0" applyFont="1" applyAlignment="1">
      <alignment horizontal="left" vertical="top"/>
    </xf>
    <xf numFmtId="0" fontId="71" fillId="0" borderId="0" xfId="0" applyFont="1" applyAlignment="1">
      <alignment vertical="top"/>
    </xf>
    <xf numFmtId="0" fontId="74" fillId="0" borderId="0" xfId="0" applyFont="1" applyAlignment="1">
      <alignment horizontal="center" vertical="top"/>
    </xf>
    <xf numFmtId="0" fontId="75" fillId="0" borderId="0" xfId="0" applyFont="1" applyAlignment="1">
      <alignment vertical="top"/>
    </xf>
    <xf numFmtId="0" fontId="44" fillId="0" borderId="0" xfId="0" applyFont="1" applyAlignment="1">
      <alignment vertical="top"/>
    </xf>
    <xf numFmtId="0" fontId="72" fillId="0" borderId="0" xfId="0" applyFont="1" applyAlignment="1">
      <alignment vertical="top"/>
    </xf>
    <xf numFmtId="0" fontId="6" fillId="0" borderId="99" xfId="0" applyFont="1" applyBorder="1">
      <alignment vertical="center"/>
    </xf>
    <xf numFmtId="0" fontId="6" fillId="0" borderId="100" xfId="0" applyFont="1" applyBorder="1">
      <alignment vertical="center"/>
    </xf>
    <xf numFmtId="0" fontId="6" fillId="0" borderId="101" xfId="0" applyFont="1" applyBorder="1">
      <alignment vertical="center"/>
    </xf>
    <xf numFmtId="0" fontId="73" fillId="0" borderId="102" xfId="0" applyFont="1" applyBorder="1" applyAlignment="1">
      <alignment horizontal="right" vertical="center"/>
    </xf>
    <xf numFmtId="0" fontId="71" fillId="0" borderId="103" xfId="0" applyFont="1" applyBorder="1">
      <alignment vertical="center"/>
    </xf>
    <xf numFmtId="0" fontId="71" fillId="0" borderId="102" xfId="0" applyFont="1" applyBorder="1" applyAlignment="1">
      <alignment horizontal="right"/>
    </xf>
    <xf numFmtId="0" fontId="77" fillId="0" borderId="102" xfId="0" applyFont="1" applyBorder="1">
      <alignment vertical="center"/>
    </xf>
    <xf numFmtId="0" fontId="6" fillId="0" borderId="104" xfId="0" applyFont="1" applyBorder="1">
      <alignment vertical="center"/>
    </xf>
    <xf numFmtId="0" fontId="6" fillId="0" borderId="105" xfId="0" applyFont="1" applyBorder="1">
      <alignment vertical="center"/>
    </xf>
    <xf numFmtId="0" fontId="6" fillId="0" borderId="106" xfId="0" applyFont="1" applyBorder="1">
      <alignment vertical="center"/>
    </xf>
    <xf numFmtId="0" fontId="6" fillId="0" borderId="102" xfId="0" applyFont="1" applyBorder="1">
      <alignment vertical="center"/>
    </xf>
    <xf numFmtId="0" fontId="6" fillId="0" borderId="103" xfId="0" applyFont="1" applyBorder="1">
      <alignment vertical="center"/>
    </xf>
    <xf numFmtId="0" fontId="45" fillId="0" borderId="105" xfId="0" applyFont="1" applyBorder="1" applyAlignment="1">
      <alignment horizontal="center" vertical="center"/>
    </xf>
    <xf numFmtId="0" fontId="83" fillId="0" borderId="0" xfId="0" applyFont="1" applyAlignment="1"/>
    <xf numFmtId="0" fontId="89" fillId="0" borderId="0" xfId="0" applyFont="1" applyAlignment="1">
      <alignment horizontal="left" vertical="center"/>
    </xf>
    <xf numFmtId="0" fontId="90" fillId="0" borderId="0" xfId="0" applyFont="1">
      <alignment vertical="center"/>
    </xf>
    <xf numFmtId="0" fontId="75" fillId="4" borderId="82" xfId="0" applyFont="1" applyFill="1" applyBorder="1" applyAlignment="1">
      <alignment horizontal="right" vertical="center"/>
    </xf>
    <xf numFmtId="49" fontId="6" fillId="0" borderId="88" xfId="0" applyNumberFormat="1" applyFont="1" applyBorder="1" applyAlignment="1" applyProtection="1">
      <alignment horizontal="center" vertical="center"/>
      <protection locked="0"/>
    </xf>
    <xf numFmtId="49" fontId="6" fillId="0" borderId="21" xfId="0" applyNumberFormat="1" applyFont="1" applyBorder="1" applyAlignment="1" applyProtection="1">
      <alignment horizontal="center" vertical="center"/>
      <protection locked="0"/>
    </xf>
    <xf numFmtId="0" fontId="6" fillId="0" borderId="21" xfId="0" applyFont="1" applyBorder="1">
      <alignment vertical="center"/>
    </xf>
    <xf numFmtId="0" fontId="6" fillId="0" borderId="21" xfId="0" applyFont="1" applyBorder="1" applyAlignment="1">
      <alignment horizontal="right" vertical="center"/>
    </xf>
    <xf numFmtId="0" fontId="95" fillId="0" borderId="0" xfId="0" applyFont="1" applyAlignment="1">
      <alignment horizontal="right" vertical="center"/>
    </xf>
    <xf numFmtId="0" fontId="96" fillId="0" borderId="0" xfId="0" applyFont="1" applyAlignment="1">
      <alignment horizontal="left" vertical="center"/>
    </xf>
    <xf numFmtId="0" fontId="97" fillId="0" borderId="36" xfId="0" applyFont="1" applyBorder="1" applyAlignment="1">
      <alignment horizontal="left" vertical="center"/>
    </xf>
    <xf numFmtId="0" fontId="98" fillId="0" borderId="0" xfId="0" applyFont="1">
      <alignment vertical="center"/>
    </xf>
    <xf numFmtId="0" fontId="98" fillId="0" borderId="0" xfId="0" applyFont="1" applyAlignment="1">
      <alignment horizontal="left" vertical="center"/>
    </xf>
    <xf numFmtId="0" fontId="96" fillId="0" borderId="0" xfId="0" applyFont="1">
      <alignment vertical="center"/>
    </xf>
    <xf numFmtId="49" fontId="99" fillId="0" borderId="0" xfId="2" applyNumberFormat="1" applyFont="1" applyFill="1" applyBorder="1" applyAlignment="1" applyProtection="1">
      <alignment horizontal="center" vertical="center"/>
      <protection locked="0"/>
    </xf>
    <xf numFmtId="0" fontId="100" fillId="0" borderId="0" xfId="0" applyFont="1">
      <alignment vertical="center"/>
    </xf>
    <xf numFmtId="0" fontId="101" fillId="0" borderId="7" xfId="0" applyFont="1" applyBorder="1">
      <alignment vertical="center"/>
    </xf>
    <xf numFmtId="0" fontId="101" fillId="0" borderId="0" xfId="0" applyFont="1">
      <alignment vertical="center"/>
    </xf>
    <xf numFmtId="0" fontId="102" fillId="0" borderId="0" xfId="0" applyFont="1" applyAlignment="1">
      <alignment horizontal="left" vertical="center"/>
    </xf>
    <xf numFmtId="0" fontId="45" fillId="0" borderId="115" xfId="0"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93" fillId="3" borderId="30" xfId="0" applyFont="1" applyFill="1" applyBorder="1">
      <alignment vertical="center"/>
    </xf>
    <xf numFmtId="49" fontId="53" fillId="3" borderId="32" xfId="0" applyNumberFormat="1" applyFont="1" applyFill="1" applyBorder="1" applyAlignment="1">
      <alignment vertical="center" shrinkToFit="1"/>
    </xf>
    <xf numFmtId="49" fontId="50" fillId="3" borderId="134" xfId="0" applyNumberFormat="1" applyFont="1" applyFill="1" applyBorder="1">
      <alignment vertical="center"/>
    </xf>
    <xf numFmtId="49" fontId="50" fillId="3" borderId="135" xfId="0" applyNumberFormat="1" applyFont="1" applyFill="1" applyBorder="1">
      <alignment vertical="center"/>
    </xf>
    <xf numFmtId="0" fontId="103" fillId="0" borderId="136" xfId="0" applyFont="1" applyBorder="1" applyAlignment="1">
      <alignment horizontal="left"/>
    </xf>
    <xf numFmtId="0" fontId="94" fillId="0" borderId="0" xfId="0" applyFont="1" applyAlignment="1">
      <alignment horizontal="right" vertical="center"/>
    </xf>
    <xf numFmtId="0" fontId="36" fillId="3" borderId="30" xfId="0" applyFont="1" applyFill="1" applyBorder="1" applyAlignment="1">
      <alignment horizontal="center" vertical="center"/>
    </xf>
    <xf numFmtId="0" fontId="108" fillId="0" borderId="0" xfId="0" applyFont="1">
      <alignment vertical="center"/>
    </xf>
    <xf numFmtId="0" fontId="4" fillId="0" borderId="0" xfId="0" applyFont="1" applyAlignment="1">
      <alignment horizontal="right" vertical="center"/>
    </xf>
    <xf numFmtId="0" fontId="21" fillId="0" borderId="0" xfId="0" applyFont="1">
      <alignment vertical="center"/>
    </xf>
    <xf numFmtId="0" fontId="110" fillId="0" borderId="0" xfId="0" applyFont="1">
      <alignment vertical="center"/>
    </xf>
    <xf numFmtId="0" fontId="34" fillId="0" borderId="0" xfId="0" applyFont="1">
      <alignment vertical="center"/>
    </xf>
    <xf numFmtId="0" fontId="102" fillId="0" borderId="0" xfId="0" applyFont="1">
      <alignment vertical="center"/>
    </xf>
    <xf numFmtId="0" fontId="7" fillId="0" borderId="121"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123" xfId="0" applyFont="1" applyBorder="1" applyAlignment="1" applyProtection="1">
      <alignment horizontal="center" vertical="center"/>
      <protection locked="0"/>
    </xf>
    <xf numFmtId="0" fontId="36" fillId="0" borderId="67" xfId="0" applyFont="1" applyBorder="1" applyAlignment="1" applyProtection="1">
      <alignment horizontal="center" vertical="center" shrinkToFit="1"/>
      <protection locked="0"/>
    </xf>
    <xf numFmtId="0" fontId="36" fillId="0" borderId="70" xfId="0" applyFont="1" applyBorder="1" applyAlignment="1" applyProtection="1">
      <alignment horizontal="center" vertical="center" shrinkToFit="1"/>
      <protection locked="0"/>
    </xf>
    <xf numFmtId="0" fontId="36" fillId="0" borderId="72" xfId="0" applyFont="1" applyBorder="1" applyAlignment="1" applyProtection="1">
      <alignment horizontal="center" vertical="center" shrinkToFit="1"/>
      <protection locked="0"/>
    </xf>
    <xf numFmtId="49" fontId="7" fillId="0" borderId="115" xfId="0" applyNumberFormat="1" applyFont="1" applyBorder="1" applyAlignment="1" applyProtection="1">
      <alignment horizontal="center" vertical="center"/>
      <protection locked="0"/>
    </xf>
    <xf numFmtId="49" fontId="7" fillId="0" borderId="116"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117" xfId="0" applyNumberFormat="1" applyFont="1" applyBorder="1" applyAlignment="1" applyProtection="1">
      <alignment horizontal="center" vertical="center"/>
      <protection locked="0"/>
    </xf>
    <xf numFmtId="0" fontId="82" fillId="0" borderId="66" xfId="0" applyFont="1" applyBorder="1" applyAlignment="1">
      <alignment horizontal="center" vertical="center"/>
    </xf>
    <xf numFmtId="49" fontId="7" fillId="0" borderId="119" xfId="0" applyNumberFormat="1" applyFont="1" applyBorder="1" applyAlignment="1" applyProtection="1">
      <alignment horizontal="center" vertical="center"/>
      <protection locked="0"/>
    </xf>
    <xf numFmtId="49" fontId="7" fillId="0" borderId="120" xfId="0" applyNumberFormat="1" applyFont="1" applyBorder="1" applyAlignment="1" applyProtection="1">
      <alignment horizontal="center" vertical="center"/>
      <protection locked="0"/>
    </xf>
    <xf numFmtId="0" fontId="55" fillId="3" borderId="31" xfId="0" applyFont="1" applyFill="1" applyBorder="1" applyAlignment="1">
      <alignment horizontal="center" vertical="center"/>
    </xf>
    <xf numFmtId="0" fontId="45" fillId="0" borderId="29" xfId="0"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38" fontId="78" fillId="4" borderId="82" xfId="1" applyFont="1" applyFill="1" applyBorder="1" applyAlignment="1">
      <alignment horizontal="right" vertical="center"/>
    </xf>
    <xf numFmtId="0" fontId="45" fillId="0" borderId="97" xfId="0" applyFont="1" applyBorder="1" applyAlignment="1" applyProtection="1">
      <alignment horizontal="center" vertical="center"/>
      <protection locked="0"/>
    </xf>
    <xf numFmtId="0" fontId="45" fillId="0" borderId="98" xfId="0" applyFont="1" applyBorder="1" applyAlignment="1" applyProtection="1">
      <alignment horizontal="center" vertical="center"/>
      <protection locked="0"/>
    </xf>
    <xf numFmtId="0" fontId="45" fillId="0" borderId="118" xfId="0" applyFont="1" applyBorder="1" applyAlignment="1" applyProtection="1">
      <alignment horizontal="center" vertical="center"/>
      <protection locked="0"/>
    </xf>
    <xf numFmtId="0" fontId="45" fillId="0" borderId="117" xfId="0" applyFont="1" applyBorder="1" applyAlignment="1" applyProtection="1">
      <alignment horizontal="center" vertical="center"/>
      <protection locked="0"/>
    </xf>
    <xf numFmtId="0" fontId="45" fillId="0" borderId="120" xfId="0" applyFont="1" applyBorder="1" applyAlignment="1" applyProtection="1">
      <alignment horizontal="center" vertical="center"/>
      <protection locked="0"/>
    </xf>
    <xf numFmtId="0" fontId="45" fillId="0" borderId="115" xfId="0" applyFont="1" applyBorder="1" applyAlignment="1" applyProtection="1">
      <alignment horizontal="center" vertical="center"/>
      <protection locked="0"/>
    </xf>
    <xf numFmtId="0" fontId="45" fillId="0" borderId="116" xfId="0" applyFont="1" applyBorder="1" applyAlignment="1" applyProtection="1">
      <alignment horizontal="center" vertical="center"/>
      <protection locked="0"/>
    </xf>
    <xf numFmtId="0" fontId="45" fillId="0" borderId="115" xfId="0" applyFont="1" applyBorder="1" applyAlignment="1" applyProtection="1">
      <alignment horizontal="center" vertical="center" shrinkToFit="1"/>
      <protection locked="0"/>
    </xf>
    <xf numFmtId="0" fontId="45" fillId="0" borderId="29" xfId="0" applyFont="1" applyBorder="1" applyAlignment="1" applyProtection="1">
      <alignment horizontal="center" vertical="center" shrinkToFit="1"/>
      <protection locked="0"/>
    </xf>
    <xf numFmtId="0" fontId="45" fillId="0" borderId="119" xfId="0" applyFont="1" applyBorder="1" applyAlignment="1" applyProtection="1">
      <alignment horizontal="center" vertical="center" shrinkToFit="1"/>
      <protection locked="0"/>
    </xf>
    <xf numFmtId="0" fontId="45" fillId="0" borderId="66"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right" vertical="center"/>
    </xf>
    <xf numFmtId="0" fontId="6" fillId="0" borderId="20" xfId="0" applyFont="1" applyBorder="1" applyAlignment="1">
      <alignment horizontal="right" vertical="center"/>
    </xf>
    <xf numFmtId="49" fontId="42" fillId="0" borderId="53" xfId="0" applyNumberFormat="1" applyFont="1" applyBorder="1" applyAlignment="1" applyProtection="1">
      <alignment horizontal="center" vertical="center"/>
      <protection locked="0"/>
    </xf>
    <xf numFmtId="49" fontId="42" fillId="0" borderId="31" xfId="0" applyNumberFormat="1" applyFont="1" applyBorder="1" applyAlignment="1" applyProtection="1">
      <alignment horizontal="center" vertical="center"/>
      <protection locked="0"/>
    </xf>
    <xf numFmtId="49" fontId="42" fillId="0" borderId="52" xfId="0" applyNumberFormat="1" applyFont="1" applyBorder="1" applyAlignment="1" applyProtection="1">
      <alignment horizontal="center" vertical="center"/>
      <protection locked="0"/>
    </xf>
    <xf numFmtId="49" fontId="86" fillId="0" borderId="42" xfId="2" applyNumberFormat="1" applyFont="1" applyFill="1" applyBorder="1" applyAlignment="1" applyProtection="1">
      <alignment horizontal="center" vertical="center" shrinkToFit="1"/>
      <protection locked="0"/>
    </xf>
    <xf numFmtId="49" fontId="86" fillId="0" borderId="43" xfId="2" applyNumberFormat="1" applyFont="1" applyFill="1" applyBorder="1" applyAlignment="1" applyProtection="1">
      <alignment horizontal="center" vertical="center" shrinkToFit="1"/>
      <protection locked="0"/>
    </xf>
    <xf numFmtId="49" fontId="86" fillId="0" borderId="44" xfId="2" applyNumberFormat="1" applyFont="1" applyFill="1" applyBorder="1" applyAlignment="1" applyProtection="1">
      <alignment horizontal="center" vertical="center" shrinkToFit="1"/>
      <protection locked="0"/>
    </xf>
    <xf numFmtId="49" fontId="42" fillId="0" borderId="57" xfId="0" applyNumberFormat="1" applyFont="1" applyBorder="1" applyAlignment="1" applyProtection="1">
      <alignment horizontal="center" vertical="center"/>
      <protection locked="0"/>
    </xf>
    <xf numFmtId="49" fontId="42" fillId="0" borderId="58" xfId="0" applyNumberFormat="1" applyFont="1" applyBorder="1" applyAlignment="1" applyProtection="1">
      <alignment horizontal="center" vertical="center"/>
      <protection locked="0"/>
    </xf>
    <xf numFmtId="49" fontId="42" fillId="0" borderId="59" xfId="0" applyNumberFormat="1" applyFont="1" applyBorder="1" applyAlignment="1" applyProtection="1">
      <alignment horizontal="center" vertical="center"/>
      <protection locked="0"/>
    </xf>
    <xf numFmtId="49" fontId="42" fillId="0" borderId="19" xfId="0" applyNumberFormat="1" applyFont="1" applyBorder="1" applyAlignment="1" applyProtection="1">
      <alignment horizontal="center" vertical="center"/>
      <protection locked="0"/>
    </xf>
    <xf numFmtId="49" fontId="42" fillId="0" borderId="22" xfId="0" applyNumberFormat="1" applyFont="1" applyBorder="1" applyAlignment="1" applyProtection="1">
      <alignment horizontal="center" vertical="center"/>
      <protection locked="0"/>
    </xf>
    <xf numFmtId="49" fontId="6" fillId="0" borderId="22"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49" fontId="6" fillId="0" borderId="54" xfId="0" applyNumberFormat="1" applyFont="1" applyBorder="1" applyAlignment="1" applyProtection="1">
      <alignment horizontal="center" vertical="center"/>
      <protection locked="0"/>
    </xf>
    <xf numFmtId="49" fontId="6" fillId="0" borderId="55" xfId="0" applyNumberFormat="1" applyFont="1" applyBorder="1" applyAlignment="1" applyProtection="1">
      <alignment horizontal="center" vertical="center"/>
      <protection locked="0"/>
    </xf>
    <xf numFmtId="49" fontId="6" fillId="0" borderId="56" xfId="0" applyNumberFormat="1" applyFont="1" applyBorder="1" applyAlignment="1" applyProtection="1">
      <alignment horizontal="center" vertical="center"/>
      <protection locked="0"/>
    </xf>
    <xf numFmtId="49" fontId="6" fillId="0" borderId="6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0" fontId="6" fillId="0" borderId="0" xfId="0" applyFont="1" applyAlignment="1">
      <alignment horizontal="center" vertical="top"/>
    </xf>
    <xf numFmtId="38" fontId="72" fillId="4" borderId="29" xfId="1" applyFont="1" applyFill="1" applyBorder="1" applyAlignment="1">
      <alignment horizontal="right" vertical="center"/>
    </xf>
    <xf numFmtId="38" fontId="72" fillId="4" borderId="81" xfId="1" applyFont="1" applyFill="1" applyBorder="1" applyAlignment="1">
      <alignment horizontal="right" vertical="center"/>
    </xf>
    <xf numFmtId="0" fontId="55" fillId="0" borderId="5" xfId="0" applyFont="1" applyBorder="1" applyAlignment="1">
      <alignment horizontal="center"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49" fontId="58" fillId="0" borderId="6" xfId="0" applyNumberFormat="1" applyFont="1" applyBorder="1" applyAlignment="1">
      <alignment horizontal="center" vertical="center"/>
    </xf>
    <xf numFmtId="49" fontId="58" fillId="0" borderId="4" xfId="0" applyNumberFormat="1" applyFont="1" applyBorder="1" applyAlignment="1">
      <alignment horizontal="center" vertical="center"/>
    </xf>
    <xf numFmtId="0" fontId="82" fillId="0" borderId="114" xfId="0" applyFont="1" applyBorder="1" applyAlignment="1">
      <alignment horizontal="center" vertical="center" wrapText="1"/>
    </xf>
    <xf numFmtId="0" fontId="82" fillId="0" borderId="95" xfId="0" applyFont="1" applyBorder="1" applyAlignment="1">
      <alignment horizontal="center" vertical="center" wrapText="1"/>
    </xf>
    <xf numFmtId="0" fontId="92" fillId="0" borderId="95" xfId="0" applyFont="1" applyBorder="1" applyAlignment="1">
      <alignment horizontal="center" vertical="center" wrapText="1"/>
    </xf>
    <xf numFmtId="0" fontId="92" fillId="0" borderId="94" xfId="0" applyFont="1" applyBorder="1" applyAlignment="1">
      <alignment horizontal="center" vertical="center" wrapText="1"/>
    </xf>
    <xf numFmtId="49" fontId="6" fillId="0" borderId="40"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49" fontId="6" fillId="0" borderId="17"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60" xfId="0" applyNumberFormat="1"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9" fontId="6" fillId="0" borderId="57" xfId="0" applyNumberFormat="1" applyFont="1" applyBorder="1" applyAlignment="1" applyProtection="1">
      <alignment horizontal="center" vertical="center"/>
      <protection locked="0"/>
    </xf>
    <xf numFmtId="49" fontId="6" fillId="0" borderId="58" xfId="0" applyNumberFormat="1" applyFont="1" applyBorder="1" applyAlignment="1" applyProtection="1">
      <alignment horizontal="center" vertical="center"/>
      <protection locked="0"/>
    </xf>
    <xf numFmtId="49" fontId="6" fillId="0" borderId="59" xfId="0" applyNumberFormat="1" applyFont="1" applyBorder="1" applyAlignment="1" applyProtection="1">
      <alignment horizontal="center" vertical="center"/>
      <protection locked="0"/>
    </xf>
    <xf numFmtId="49" fontId="6" fillId="0" borderId="112" xfId="0" applyNumberFormat="1" applyFont="1" applyBorder="1" applyAlignment="1" applyProtection="1">
      <alignment horizontal="center" vertical="center"/>
      <protection locked="0"/>
    </xf>
    <xf numFmtId="49" fontId="6" fillId="0" borderId="113" xfId="0" applyNumberFormat="1" applyFont="1" applyBorder="1" applyAlignment="1" applyProtection="1">
      <alignment horizontal="center" vertical="center"/>
      <protection locked="0"/>
    </xf>
    <xf numFmtId="49" fontId="6" fillId="0" borderId="110" xfId="0" applyNumberFormat="1" applyFont="1" applyBorder="1" applyAlignment="1" applyProtection="1">
      <alignment horizontal="center" vertical="center"/>
      <protection locked="0"/>
    </xf>
    <xf numFmtId="49" fontId="6" fillId="0" borderId="111" xfId="0" applyNumberFormat="1" applyFont="1" applyBorder="1" applyAlignment="1" applyProtection="1">
      <alignment horizontal="center" vertical="center"/>
      <protection locked="0"/>
    </xf>
    <xf numFmtId="0" fontId="6" fillId="0" borderId="19"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9" fillId="2" borderId="10" xfId="0" applyFont="1" applyFill="1" applyBorder="1" applyAlignment="1" applyProtection="1">
      <alignment horizontal="center" vertical="center"/>
      <protection locked="0"/>
    </xf>
    <xf numFmtId="0" fontId="69" fillId="2" borderId="11"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9" fillId="0" borderId="15" xfId="0" applyFont="1" applyBorder="1" applyAlignment="1">
      <alignment horizontal="center" vertical="center"/>
    </xf>
    <xf numFmtId="0" fontId="69" fillId="0" borderId="16" xfId="0" applyFont="1" applyBorder="1" applyAlignment="1">
      <alignment horizontal="center" vertical="center"/>
    </xf>
    <xf numFmtId="0" fontId="0" fillId="0" borderId="24" xfId="0" applyBorder="1" applyAlignment="1">
      <alignment horizontal="center" vertical="center" wrapText="1"/>
    </xf>
    <xf numFmtId="0" fontId="0" fillId="0" borderId="27" xfId="0" applyBorder="1" applyAlignment="1">
      <alignment horizontal="center" vertical="center"/>
    </xf>
    <xf numFmtId="176" fontId="51" fillId="3" borderId="107" xfId="0" applyNumberFormat="1" applyFont="1" applyFill="1" applyBorder="1" applyAlignment="1">
      <alignment horizontal="center" vertical="center"/>
    </xf>
    <xf numFmtId="176" fontId="51" fillId="3" borderId="108" xfId="0" applyNumberFormat="1" applyFont="1" applyFill="1" applyBorder="1" applyAlignment="1">
      <alignment horizontal="center" vertical="center"/>
    </xf>
    <xf numFmtId="176" fontId="51" fillId="3" borderId="109" xfId="0" applyNumberFormat="1" applyFont="1" applyFill="1" applyBorder="1" applyAlignment="1">
      <alignment horizontal="center" vertical="center"/>
    </xf>
    <xf numFmtId="0" fontId="88" fillId="0" borderId="40" xfId="0" applyFont="1" applyBorder="1">
      <alignment vertical="center"/>
    </xf>
    <xf numFmtId="0" fontId="37" fillId="0" borderId="29" xfId="0" applyFont="1" applyBorder="1" applyAlignment="1" applyProtection="1">
      <alignment horizontal="center" vertical="center" shrinkToFit="1"/>
      <protection locked="0"/>
    </xf>
    <xf numFmtId="0" fontId="37" fillId="0" borderId="71" xfId="0" applyFont="1" applyBorder="1" applyAlignment="1" applyProtection="1">
      <alignment horizontal="center" vertical="center" shrinkToFit="1"/>
      <protection locked="0"/>
    </xf>
    <xf numFmtId="0" fontId="37" fillId="0" borderId="70"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protection locked="0"/>
    </xf>
    <xf numFmtId="0" fontId="39" fillId="3" borderId="92" xfId="0" applyFont="1" applyFill="1" applyBorder="1" applyAlignment="1">
      <alignment horizontal="center" vertical="center" shrinkToFit="1"/>
    </xf>
    <xf numFmtId="0" fontId="39" fillId="3" borderId="93" xfId="0" applyFont="1" applyFill="1" applyBorder="1" applyAlignment="1">
      <alignment horizontal="center" vertical="center" shrinkToFit="1"/>
    </xf>
    <xf numFmtId="0" fontId="6" fillId="0" borderId="29" xfId="0" applyFont="1" applyBorder="1" applyAlignment="1" applyProtection="1">
      <alignment horizontal="center" vertical="center"/>
      <protection locked="0"/>
    </xf>
    <xf numFmtId="49" fontId="50" fillId="0" borderId="30" xfId="0" applyNumberFormat="1" applyFont="1" applyBorder="1" applyAlignment="1">
      <alignment horizontal="center" vertical="center"/>
    </xf>
    <xf numFmtId="49" fontId="50" fillId="0" borderId="32"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6" fillId="0" borderId="75"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0" xfId="0" applyFont="1" applyAlignment="1">
      <alignment horizontal="center" vertical="center" shrinkToFit="1"/>
    </xf>
    <xf numFmtId="0" fontId="6" fillId="0" borderId="36" xfId="0" applyFont="1" applyBorder="1" applyAlignment="1">
      <alignment horizontal="center" vertical="center" shrinkToFit="1"/>
    </xf>
    <xf numFmtId="49" fontId="6" fillId="0" borderId="88" xfId="0" applyNumberFormat="1" applyFont="1" applyBorder="1" applyAlignment="1" applyProtection="1">
      <alignment horizontal="center" vertical="center" shrinkToFit="1"/>
      <protection locked="0"/>
    </xf>
    <xf numFmtId="49" fontId="6" fillId="0" borderId="86" xfId="0" applyNumberFormat="1" applyFont="1" applyBorder="1" applyAlignment="1" applyProtection="1">
      <alignment horizontal="center" vertical="center" shrinkToFit="1"/>
      <protection locked="0"/>
    </xf>
    <xf numFmtId="49" fontId="6" fillId="0" borderId="57" xfId="0" applyNumberFormat="1" applyFont="1" applyBorder="1" applyAlignment="1" applyProtection="1">
      <alignment horizontal="center" vertical="center" shrinkToFit="1"/>
      <protection locked="0"/>
    </xf>
    <xf numFmtId="49" fontId="6" fillId="0" borderId="58"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85" xfId="0" applyNumberFormat="1" applyFont="1" applyBorder="1" applyAlignment="1" applyProtection="1">
      <alignment horizontal="center" vertical="center" shrinkToFit="1"/>
      <protection locked="0"/>
    </xf>
    <xf numFmtId="49" fontId="6" fillId="0" borderId="78" xfId="0" applyNumberFormat="1" applyFont="1" applyBorder="1" applyAlignment="1" applyProtection="1">
      <alignment horizontal="center" vertical="center" shrinkToFit="1"/>
      <protection locked="0"/>
    </xf>
    <xf numFmtId="0" fontId="6" fillId="0" borderId="89" xfId="0" applyFont="1" applyBorder="1" applyAlignment="1" applyProtection="1">
      <alignment horizontal="center" vertical="center" shrinkToFit="1"/>
      <protection locked="0"/>
    </xf>
    <xf numFmtId="0" fontId="6" fillId="0" borderId="87" xfId="0" applyFont="1" applyBorder="1" applyAlignment="1" applyProtection="1">
      <alignment horizontal="center" vertical="center" shrinkToFit="1"/>
      <protection locked="0"/>
    </xf>
    <xf numFmtId="0" fontId="7" fillId="0" borderId="30" xfId="0" applyFont="1" applyBorder="1" applyAlignment="1">
      <alignment horizontal="right" vertical="center"/>
    </xf>
    <xf numFmtId="0" fontId="7" fillId="0" borderId="31" xfId="0" applyFont="1" applyBorder="1" applyAlignment="1">
      <alignment horizontal="right" vertical="center"/>
    </xf>
    <xf numFmtId="49" fontId="7" fillId="0" borderId="45"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83" fillId="0" borderId="45" xfId="0" applyFont="1" applyBorder="1" applyAlignment="1" applyProtection="1">
      <alignment vertical="center" shrinkToFit="1"/>
      <protection locked="0"/>
    </xf>
    <xf numFmtId="0" fontId="83" fillId="0" borderId="47" xfId="0" applyFont="1" applyBorder="1" applyAlignment="1" applyProtection="1">
      <alignment vertical="center" shrinkToFit="1"/>
      <protection locked="0"/>
    </xf>
    <xf numFmtId="0" fontId="83" fillId="0" borderId="30" xfId="0" applyFont="1" applyBorder="1" applyAlignment="1" applyProtection="1">
      <alignment vertical="center" shrinkToFit="1"/>
      <protection locked="0"/>
    </xf>
    <xf numFmtId="0" fontId="83" fillId="0" borderId="32" xfId="0" applyFont="1" applyBorder="1" applyAlignment="1" applyProtection="1">
      <alignment vertical="center" shrinkToFit="1"/>
      <protection locked="0"/>
    </xf>
    <xf numFmtId="49" fontId="83" fillId="0" borderId="30" xfId="0" applyNumberFormat="1" applyFont="1" applyBorder="1" applyAlignment="1" applyProtection="1">
      <alignment vertical="center" shrinkToFit="1"/>
      <protection locked="0"/>
    </xf>
    <xf numFmtId="49" fontId="83" fillId="0" borderId="32" xfId="0" applyNumberFormat="1" applyFont="1" applyBorder="1" applyAlignment="1" applyProtection="1">
      <alignment vertical="center" shrinkToFit="1"/>
      <protection locked="0"/>
    </xf>
    <xf numFmtId="49" fontId="83" fillId="0" borderId="52" xfId="0" applyNumberFormat="1" applyFont="1" applyBorder="1" applyAlignment="1" applyProtection="1">
      <alignment vertical="center" shrinkToFit="1"/>
      <protection locked="0"/>
    </xf>
    <xf numFmtId="49" fontId="83" fillId="0" borderId="45" xfId="0" applyNumberFormat="1" applyFont="1" applyBorder="1" applyAlignment="1" applyProtection="1">
      <alignment vertical="center" shrinkToFit="1"/>
      <protection locked="0"/>
    </xf>
    <xf numFmtId="49" fontId="83" fillId="0" borderId="47" xfId="0" applyNumberFormat="1" applyFont="1" applyBorder="1" applyAlignment="1" applyProtection="1">
      <alignment vertical="center" shrinkToFit="1"/>
      <protection locked="0"/>
    </xf>
    <xf numFmtId="49" fontId="83" fillId="0" borderId="51" xfId="0" applyNumberFormat="1" applyFont="1" applyBorder="1" applyAlignment="1" applyProtection="1">
      <alignment vertical="center" shrinkToFit="1"/>
      <protection locked="0"/>
    </xf>
    <xf numFmtId="0" fontId="6" fillId="0" borderId="74" xfId="0" applyFont="1" applyBorder="1" applyAlignment="1" applyProtection="1">
      <alignment horizontal="center" vertical="center"/>
      <protection locked="0"/>
    </xf>
    <xf numFmtId="0" fontId="37" fillId="0" borderId="73" xfId="0" applyFont="1" applyBorder="1" applyAlignment="1" applyProtection="1">
      <alignment horizontal="center" vertical="center" shrinkToFit="1"/>
      <protection locked="0"/>
    </xf>
    <xf numFmtId="0" fontId="37" fillId="0" borderId="74"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73" xfId="0" applyFont="1" applyBorder="1" applyAlignment="1" applyProtection="1">
      <alignment horizontal="center" vertical="center" shrinkToFit="1"/>
      <protection locked="0"/>
    </xf>
    <xf numFmtId="49" fontId="6" fillId="0" borderId="90" xfId="0" applyNumberFormat="1" applyFont="1" applyBorder="1" applyAlignment="1" applyProtection="1">
      <alignment horizontal="center" vertical="center" shrinkToFit="1"/>
      <protection locked="0"/>
    </xf>
    <xf numFmtId="49" fontId="6" fillId="0" borderId="41"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19" xfId="0" applyNumberFormat="1" applyFont="1" applyBorder="1" applyAlignment="1" applyProtection="1">
      <alignment horizontal="center" vertical="center" shrinkToFit="1"/>
      <protection locked="0"/>
    </xf>
    <xf numFmtId="49" fontId="6" fillId="0" borderId="22" xfId="0" applyNumberFormat="1" applyFont="1" applyBorder="1" applyAlignment="1" applyProtection="1">
      <alignment horizontal="center" vertical="center" shrinkToFit="1"/>
      <protection locked="0"/>
    </xf>
    <xf numFmtId="49" fontId="6" fillId="0" borderId="84" xfId="0" applyNumberFormat="1" applyFont="1" applyBorder="1" applyAlignment="1" applyProtection="1">
      <alignment horizontal="center" vertical="center" shrinkToFit="1"/>
      <protection locked="0"/>
    </xf>
    <xf numFmtId="49" fontId="6" fillId="0" borderId="83" xfId="0" applyNumberFormat="1" applyFont="1" applyBorder="1" applyAlignment="1" applyProtection="1">
      <alignment horizontal="center" vertical="center" shrinkToFit="1"/>
      <protection locked="0"/>
    </xf>
    <xf numFmtId="0" fontId="6" fillId="0" borderId="91" xfId="0" applyFont="1" applyBorder="1" applyAlignment="1" applyProtection="1">
      <alignment horizontal="center" vertical="center" shrinkToFit="1"/>
      <protection locked="0"/>
    </xf>
    <xf numFmtId="0" fontId="6" fillId="0" borderId="73" xfId="0" applyFont="1" applyBorder="1" applyAlignment="1" applyProtection="1">
      <alignment horizontal="center" vertical="center"/>
      <protection locked="0"/>
    </xf>
    <xf numFmtId="0" fontId="37" fillId="0" borderId="29" xfId="0" applyFont="1" applyBorder="1" applyAlignment="1">
      <alignment horizontal="center" vertical="center" shrinkToFit="1"/>
    </xf>
    <xf numFmtId="0" fontId="37" fillId="0" borderId="66" xfId="0" applyFont="1" applyBorder="1" applyAlignment="1">
      <alignment horizontal="center" vertical="center" shrinkToFit="1"/>
    </xf>
    <xf numFmtId="0" fontId="6" fillId="0" borderId="29" xfId="0" applyFont="1" applyBorder="1" applyAlignment="1">
      <alignment horizontal="center" vertical="center"/>
    </xf>
    <xf numFmtId="0" fontId="6" fillId="0" borderId="66" xfId="0" applyFont="1" applyBorder="1" applyAlignment="1">
      <alignment horizontal="center" vertical="center"/>
    </xf>
    <xf numFmtId="0" fontId="6" fillId="0" borderId="29" xfId="0" applyFont="1" applyBorder="1" applyAlignment="1">
      <alignment horizontal="center" vertical="center" wrapText="1"/>
    </xf>
    <xf numFmtId="0" fontId="6" fillId="0" borderId="66" xfId="0" applyFont="1" applyBorder="1" applyAlignment="1">
      <alignment horizontal="center" vertical="center" wrapText="1"/>
    </xf>
    <xf numFmtId="0" fontId="83" fillId="0" borderId="48" xfId="0" applyFont="1" applyBorder="1" applyAlignment="1" applyProtection="1">
      <alignment vertical="center" shrinkToFit="1"/>
      <protection locked="0"/>
    </xf>
    <xf numFmtId="0" fontId="83" fillId="0" borderId="49" xfId="0" applyFont="1" applyBorder="1" applyAlignment="1" applyProtection="1">
      <alignment vertical="center" shrinkToFit="1"/>
      <protection locked="0"/>
    </xf>
    <xf numFmtId="49" fontId="83" fillId="0" borderId="48" xfId="0" applyNumberFormat="1" applyFont="1" applyBorder="1" applyAlignment="1" applyProtection="1">
      <alignment vertical="center" shrinkToFit="1"/>
      <protection locked="0"/>
    </xf>
    <xf numFmtId="49" fontId="83" fillId="0" borderId="49" xfId="0" applyNumberFormat="1" applyFont="1" applyBorder="1" applyAlignment="1" applyProtection="1">
      <alignment vertical="center" shrinkToFit="1"/>
      <protection locked="0"/>
    </xf>
    <xf numFmtId="49" fontId="83" fillId="0" borderId="38" xfId="0" applyNumberFormat="1" applyFont="1" applyBorder="1" applyAlignment="1" applyProtection="1">
      <alignment vertical="center" shrinkToFit="1"/>
      <protection locked="0"/>
    </xf>
    <xf numFmtId="0" fontId="6" fillId="0" borderId="68" xfId="0" applyFont="1" applyBorder="1" applyAlignment="1" applyProtection="1">
      <alignment horizontal="center" vertical="center" shrinkToFit="1"/>
      <protection locked="0"/>
    </xf>
    <xf numFmtId="0" fontId="7" fillId="0" borderId="29" xfId="0" applyFont="1" applyBorder="1" applyAlignment="1">
      <alignment horizontal="center" vertical="center"/>
    </xf>
    <xf numFmtId="0" fontId="4" fillId="0" borderId="29" xfId="0" applyFont="1" applyBorder="1" applyAlignment="1">
      <alignment horizontal="center" vertical="center"/>
    </xf>
    <xf numFmtId="0" fontId="6" fillId="0" borderId="29" xfId="0" applyFont="1" applyBorder="1" applyAlignment="1">
      <alignment horizontal="center" vertical="center" shrinkToFit="1"/>
    </xf>
    <xf numFmtId="0" fontId="6" fillId="0" borderId="66" xfId="0" applyFont="1" applyBorder="1" applyAlignment="1">
      <alignment horizontal="center" vertical="center" shrinkToFit="1"/>
    </xf>
    <xf numFmtId="0" fontId="39" fillId="3" borderId="66" xfId="0" applyFont="1" applyFill="1" applyBorder="1" applyAlignment="1">
      <alignment horizontal="center" vertical="center" shrinkToFit="1"/>
    </xf>
    <xf numFmtId="0" fontId="39" fillId="3" borderId="82" xfId="0" applyFont="1" applyFill="1" applyBorder="1" applyAlignment="1">
      <alignment horizontal="center" vertical="center" shrinkToFit="1"/>
    </xf>
    <xf numFmtId="0" fontId="37" fillId="0" borderId="68" xfId="0" applyFont="1" applyBorder="1" applyAlignment="1" applyProtection="1">
      <alignment horizontal="center" vertical="center" shrinkToFit="1"/>
      <protection locked="0"/>
    </xf>
    <xf numFmtId="0" fontId="37" fillId="0" borderId="69" xfId="0" applyFont="1" applyBorder="1" applyAlignment="1" applyProtection="1">
      <alignment horizontal="center" vertical="center" shrinkToFit="1"/>
      <protection locked="0"/>
    </xf>
    <xf numFmtId="0" fontId="37" fillId="0" borderId="67" xfId="0" applyFont="1" applyBorder="1" applyAlignment="1" applyProtection="1">
      <alignment horizontal="center" vertical="center" shrinkToFit="1"/>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92" fillId="3" borderId="124" xfId="0" applyFont="1" applyFill="1" applyBorder="1" applyAlignment="1">
      <alignment horizontal="center" vertical="center"/>
    </xf>
    <xf numFmtId="0" fontId="92" fillId="3" borderId="125" xfId="0" applyFont="1" applyFill="1" applyBorder="1" applyAlignment="1">
      <alignment horizontal="center" vertical="center"/>
    </xf>
    <xf numFmtId="0" fontId="92" fillId="3" borderId="126" xfId="0" applyFont="1" applyFill="1" applyBorder="1" applyAlignment="1">
      <alignment horizontal="center" vertical="center"/>
    </xf>
    <xf numFmtId="0" fontId="91" fillId="3" borderId="127" xfId="0" applyFont="1" applyFill="1" applyBorder="1" applyAlignment="1">
      <alignment horizontal="center" vertical="center" shrinkToFit="1"/>
    </xf>
    <xf numFmtId="0" fontId="91" fillId="3" borderId="128" xfId="0" applyFont="1" applyFill="1" applyBorder="1" applyAlignment="1">
      <alignment horizontal="center" vertical="center" shrinkToFit="1"/>
    </xf>
    <xf numFmtId="0" fontId="91" fillId="3" borderId="129" xfId="0" applyFont="1" applyFill="1" applyBorder="1" applyAlignment="1">
      <alignment horizontal="center" vertical="center" shrinkToFit="1"/>
    </xf>
    <xf numFmtId="0" fontId="91" fillId="3" borderId="130" xfId="0" applyFont="1" applyFill="1" applyBorder="1" applyAlignment="1">
      <alignment horizontal="center" vertical="center" shrinkToFit="1"/>
    </xf>
    <xf numFmtId="0" fontId="91" fillId="3" borderId="31" xfId="0" applyFont="1" applyFill="1" applyBorder="1" applyAlignment="1">
      <alignment horizontal="center" vertical="center" shrinkToFit="1"/>
    </xf>
    <xf numFmtId="0" fontId="91" fillId="3" borderId="131" xfId="0" applyFont="1" applyFill="1" applyBorder="1" applyAlignment="1">
      <alignment horizontal="center" vertical="center" shrinkToFit="1"/>
    </xf>
    <xf numFmtId="0" fontId="91" fillId="3" borderId="132" xfId="0" applyFont="1" applyFill="1" applyBorder="1" applyAlignment="1">
      <alignment horizontal="center" vertical="center" shrinkToFit="1"/>
    </xf>
    <xf numFmtId="0" fontId="91" fillId="3" borderId="125" xfId="0" applyFont="1" applyFill="1" applyBorder="1" applyAlignment="1">
      <alignment horizontal="center" vertical="center" shrinkToFit="1"/>
    </xf>
    <xf numFmtId="0" fontId="91" fillId="3" borderId="133" xfId="0" applyFont="1" applyFill="1" applyBorder="1" applyAlignment="1">
      <alignment horizontal="center" vertical="center" shrinkToFit="1"/>
    </xf>
    <xf numFmtId="49" fontId="7" fillId="0" borderId="66" xfId="0" applyNumberFormat="1" applyFont="1" applyBorder="1" applyAlignment="1" applyProtection="1">
      <alignment horizontal="center" vertical="center"/>
      <protection locked="0"/>
    </xf>
    <xf numFmtId="0" fontId="88" fillId="0" borderId="0" xfId="0" applyFont="1">
      <alignment vertical="center"/>
    </xf>
    <xf numFmtId="0" fontId="6" fillId="0" borderId="68" xfId="0" applyFont="1" applyBorder="1" applyAlignment="1" applyProtection="1">
      <alignment horizontal="center" vertical="center"/>
      <protection locked="0"/>
    </xf>
    <xf numFmtId="0" fontId="109" fillId="0" borderId="29"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92" fillId="3" borderId="75" xfId="0" applyFont="1" applyFill="1" applyBorder="1" applyAlignment="1">
      <alignment horizontal="center" vertical="center"/>
    </xf>
    <xf numFmtId="0" fontId="92" fillId="3" borderId="41" xfId="0" applyFont="1" applyFill="1" applyBorder="1" applyAlignment="1">
      <alignment horizontal="center" vertical="center"/>
    </xf>
    <xf numFmtId="0" fontId="92" fillId="3" borderId="76" xfId="0" applyFont="1" applyFill="1" applyBorder="1" applyAlignment="1">
      <alignment horizontal="center" vertical="center"/>
    </xf>
    <xf numFmtId="0" fontId="36" fillId="0" borderId="30" xfId="0" applyFont="1"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36" fillId="0" borderId="32"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46" xfId="0" applyFont="1" applyBorder="1" applyAlignment="1" applyProtection="1">
      <alignment horizontal="center" vertical="center"/>
      <protection locked="0"/>
    </xf>
    <xf numFmtId="0" fontId="36" fillId="0" borderId="47" xfId="0" applyFont="1" applyBorder="1" applyAlignment="1" applyProtection="1">
      <alignment horizontal="center" vertical="center"/>
      <protection locked="0"/>
    </xf>
    <xf numFmtId="49" fontId="36" fillId="0" borderId="29" xfId="0" applyNumberFormat="1" applyFont="1" applyBorder="1" applyAlignment="1" applyProtection="1">
      <alignment horizontal="center" vertical="center"/>
      <protection locked="0"/>
    </xf>
    <xf numFmtId="49" fontId="36" fillId="0" borderId="71" xfId="0" applyNumberFormat="1" applyFont="1" applyBorder="1" applyAlignment="1" applyProtection="1">
      <alignment horizontal="center" vertical="center"/>
      <protection locked="0"/>
    </xf>
    <xf numFmtId="49" fontId="36" fillId="0" borderId="73" xfId="0" applyNumberFormat="1" applyFont="1" applyBorder="1" applyAlignment="1" applyProtection="1">
      <alignment horizontal="center" vertical="center"/>
      <protection locked="0"/>
    </xf>
    <xf numFmtId="49" fontId="36" fillId="0" borderId="74" xfId="0" applyNumberFormat="1" applyFont="1" applyBorder="1" applyAlignment="1" applyProtection="1">
      <alignment horizontal="center" vertical="center"/>
      <protection locked="0"/>
    </xf>
    <xf numFmtId="0" fontId="36" fillId="3" borderId="137" xfId="0" applyFont="1" applyFill="1" applyBorder="1" applyAlignment="1">
      <alignment horizontal="center" vertical="center" wrapText="1"/>
    </xf>
    <xf numFmtId="0" fontId="36" fillId="3" borderId="138" xfId="0" applyFont="1" applyFill="1" applyBorder="1" applyAlignment="1">
      <alignment horizontal="center" vertical="center" wrapText="1"/>
    </xf>
    <xf numFmtId="0" fontId="36" fillId="3" borderId="139" xfId="0" applyFont="1" applyFill="1" applyBorder="1" applyAlignment="1">
      <alignment horizontal="center" vertical="center" wrapText="1"/>
    </xf>
    <xf numFmtId="0" fontId="36" fillId="3" borderId="140" xfId="0" applyFont="1" applyFill="1" applyBorder="1" applyAlignment="1">
      <alignment horizontal="center" vertical="center" wrapText="1"/>
    </xf>
    <xf numFmtId="0" fontId="50" fillId="0" borderId="30" xfId="0" applyFont="1" applyBorder="1" applyAlignment="1">
      <alignment horizontal="center" vertical="center"/>
    </xf>
    <xf numFmtId="0" fontId="50" fillId="0" borderId="32" xfId="0" applyFont="1" applyBorder="1" applyAlignment="1">
      <alignment horizontal="center" vertical="center"/>
    </xf>
    <xf numFmtId="49" fontId="36" fillId="0" borderId="45"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6" fillId="0" borderId="47" xfId="0" applyNumberFormat="1" applyFont="1" applyBorder="1" applyAlignment="1">
      <alignment horizontal="center" vertical="center"/>
    </xf>
    <xf numFmtId="49" fontId="36" fillId="0" borderId="68" xfId="0" applyNumberFormat="1" applyFont="1" applyBorder="1" applyAlignment="1" applyProtection="1">
      <alignment horizontal="center" vertical="center"/>
      <protection locked="0"/>
    </xf>
    <xf numFmtId="49" fontId="36" fillId="0" borderId="69" xfId="0" applyNumberFormat="1" applyFont="1" applyBorder="1" applyAlignment="1" applyProtection="1">
      <alignment horizontal="center" vertical="center"/>
      <protection locked="0"/>
    </xf>
    <xf numFmtId="0" fontId="41" fillId="0" borderId="0" xfId="0" applyFont="1" applyAlignment="1">
      <alignment horizontal="center"/>
    </xf>
    <xf numFmtId="0" fontId="20" fillId="3" borderId="143" xfId="0" applyFont="1" applyFill="1" applyBorder="1" applyAlignment="1">
      <alignment horizontal="center" vertical="center"/>
    </xf>
    <xf numFmtId="0" fontId="20" fillId="3" borderId="144" xfId="0" applyFont="1" applyFill="1" applyBorder="1" applyAlignment="1">
      <alignment horizontal="center" vertical="center"/>
    </xf>
    <xf numFmtId="0" fontId="36" fillId="3" borderId="141" xfId="0" applyFont="1" applyFill="1" applyBorder="1" applyAlignment="1">
      <alignment horizontal="center" vertical="center" wrapText="1"/>
    </xf>
    <xf numFmtId="0" fontId="36" fillId="3" borderId="142" xfId="0" applyFont="1" applyFill="1" applyBorder="1" applyAlignment="1">
      <alignment horizontal="center" vertical="center" wrapText="1"/>
    </xf>
    <xf numFmtId="0" fontId="32" fillId="0" borderId="30" xfId="0" applyFont="1" applyBorder="1" applyAlignment="1">
      <alignment horizontal="center" vertical="center"/>
    </xf>
    <xf numFmtId="0" fontId="32" fillId="0" borderId="32" xfId="0" applyFont="1" applyBorder="1" applyAlignment="1">
      <alignment horizontal="center" vertical="center"/>
    </xf>
    <xf numFmtId="0" fontId="36" fillId="0" borderId="45" xfId="0" applyFont="1" applyBorder="1" applyAlignment="1">
      <alignment horizontal="center"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6" fillId="0" borderId="48" xfId="0" applyFont="1" applyBorder="1" applyAlignment="1" applyProtection="1">
      <alignment horizontal="left" vertical="center" shrinkToFit="1"/>
      <protection locked="0"/>
    </xf>
    <xf numFmtId="0" fontId="36" fillId="0" borderId="39" xfId="0" applyFont="1" applyBorder="1" applyAlignment="1" applyProtection="1">
      <alignment horizontal="left" vertical="center" shrinkToFit="1"/>
      <protection locked="0"/>
    </xf>
    <xf numFmtId="0" fontId="36" fillId="0" borderId="49" xfId="0" applyFont="1" applyBorder="1" applyAlignment="1" applyProtection="1">
      <alignment horizontal="left" vertical="center" shrinkToFit="1"/>
      <protection locked="0"/>
    </xf>
    <xf numFmtId="0" fontId="51" fillId="3" borderId="30" xfId="0" applyFont="1" applyFill="1" applyBorder="1" applyAlignment="1">
      <alignment horizontal="center" vertical="center"/>
    </xf>
    <xf numFmtId="0" fontId="51" fillId="3" borderId="31" xfId="0" applyFont="1" applyFill="1" applyBorder="1" applyAlignment="1">
      <alignment horizontal="center" vertical="center"/>
    </xf>
    <xf numFmtId="0" fontId="51" fillId="3" borderId="32" xfId="0" applyFont="1" applyFill="1" applyBorder="1" applyAlignment="1">
      <alignment horizontal="center" vertical="center"/>
    </xf>
    <xf numFmtId="49" fontId="6" fillId="0" borderId="39" xfId="0" applyNumberFormat="1" applyFont="1" applyBorder="1" applyAlignment="1" applyProtection="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32398</xdr:colOff>
      <xdr:row>33</xdr:row>
      <xdr:rowOff>32397</xdr:rowOff>
    </xdr:from>
    <xdr:to>
      <xdr:col>17</xdr:col>
      <xdr:colOff>187908</xdr:colOff>
      <xdr:row>33</xdr:row>
      <xdr:rowOff>155509</xdr:rowOff>
    </xdr:to>
    <xdr:sp macro="" textlink="">
      <xdr:nvSpPr>
        <xdr:cNvPr id="2" name="正方形/長方形 1">
          <a:extLst>
            <a:ext uri="{FF2B5EF4-FFF2-40B4-BE49-F238E27FC236}">
              <a16:creationId xmlns:a16="http://schemas.microsoft.com/office/drawing/2014/main" id="{5898D7B6-7E60-8797-C684-30AA721156E7}"/>
            </a:ext>
          </a:extLst>
        </xdr:cNvPr>
        <xdr:cNvSpPr/>
      </xdr:nvSpPr>
      <xdr:spPr>
        <a:xfrm>
          <a:off x="4697704" y="6045458"/>
          <a:ext cx="155510" cy="123112"/>
        </a:xfrm>
        <a:prstGeom prst="rect">
          <a:avLst/>
        </a:prstGeom>
        <a:solidFill>
          <a:schemeClr val="bg2">
            <a:lumMod val="90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32398</xdr:colOff>
      <xdr:row>35</xdr:row>
      <xdr:rowOff>32398</xdr:rowOff>
    </xdr:from>
    <xdr:to>
      <xdr:col>17</xdr:col>
      <xdr:colOff>187908</xdr:colOff>
      <xdr:row>35</xdr:row>
      <xdr:rowOff>155510</xdr:rowOff>
    </xdr:to>
    <xdr:sp macro="" textlink="">
      <xdr:nvSpPr>
        <xdr:cNvPr id="3" name="正方形/長方形 2">
          <a:extLst>
            <a:ext uri="{FF2B5EF4-FFF2-40B4-BE49-F238E27FC236}">
              <a16:creationId xmlns:a16="http://schemas.microsoft.com/office/drawing/2014/main" id="{7B9FD673-679D-479B-A0D7-269FE46376FE}"/>
            </a:ext>
          </a:extLst>
        </xdr:cNvPr>
        <xdr:cNvSpPr/>
      </xdr:nvSpPr>
      <xdr:spPr>
        <a:xfrm>
          <a:off x="4697704" y="6421276"/>
          <a:ext cx="155510" cy="123112"/>
        </a:xfrm>
        <a:prstGeom prst="rect">
          <a:avLst/>
        </a:prstGeom>
        <a:solidFill>
          <a:schemeClr val="bg2">
            <a:lumMod val="90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4EA0-B357-4F18-A4A5-B70A2A786260}">
  <dimension ref="A1:R12"/>
  <sheetViews>
    <sheetView topLeftCell="B1" workbookViewId="0">
      <selection activeCell="F4" sqref="F4"/>
    </sheetView>
  </sheetViews>
  <sheetFormatPr defaultRowHeight="18.75"/>
  <cols>
    <col min="1" max="1" width="15.125" bestFit="1" customWidth="1"/>
    <col min="2" max="2" width="9.625" bestFit="1" customWidth="1"/>
    <col min="7" max="7" width="12.625" bestFit="1" customWidth="1"/>
    <col min="8" max="8" width="12.625" customWidth="1"/>
    <col min="9" max="9" width="10.5" bestFit="1" customWidth="1"/>
    <col min="11" max="11" width="10.625" bestFit="1" customWidth="1"/>
  </cols>
  <sheetData>
    <row r="1" spans="1:18">
      <c r="A1" s="366" t="s">
        <v>114</v>
      </c>
      <c r="B1" s="10" t="s">
        <v>115</v>
      </c>
      <c r="C1" s="10" t="s">
        <v>1</v>
      </c>
      <c r="D1" s="10" t="s">
        <v>0</v>
      </c>
      <c r="O1" s="2"/>
    </row>
    <row r="2" spans="1:18" ht="19.5">
      <c r="A2" s="367"/>
      <c r="B2" s="14"/>
      <c r="C2" s="14"/>
      <c r="D2" s="14"/>
      <c r="E2" s="2" t="s">
        <v>119</v>
      </c>
      <c r="F2" s="2" t="s">
        <v>97</v>
      </c>
      <c r="G2" s="2" t="s">
        <v>116</v>
      </c>
      <c r="H2" s="2" t="s">
        <v>96</v>
      </c>
      <c r="I2" s="2" t="s">
        <v>117</v>
      </c>
      <c r="J2">
        <v>50</v>
      </c>
      <c r="K2" s="2" t="s">
        <v>118</v>
      </c>
      <c r="L2" s="2" t="s">
        <v>87</v>
      </c>
      <c r="M2" s="2" t="s">
        <v>118</v>
      </c>
      <c r="N2" s="74" t="s">
        <v>169</v>
      </c>
      <c r="O2" s="2" t="s">
        <v>73</v>
      </c>
      <c r="P2">
        <v>1</v>
      </c>
      <c r="Q2" t="str">
        <f>CONCATENATE($F$2,G2)</f>
        <v>男小学３年</v>
      </c>
      <c r="R2" t="str">
        <f>CONCATENATE($F$3,G2)</f>
        <v>女小学３年</v>
      </c>
    </row>
    <row r="3" spans="1:18" ht="19.5" thickBot="1">
      <c r="F3" s="2" t="s">
        <v>81</v>
      </c>
      <c r="G3" s="2" t="s">
        <v>120</v>
      </c>
      <c r="H3" s="2" t="s">
        <v>121</v>
      </c>
      <c r="I3" s="2" t="s">
        <v>122</v>
      </c>
      <c r="J3">
        <v>100</v>
      </c>
      <c r="K3" s="2" t="s">
        <v>123</v>
      </c>
      <c r="L3" s="2" t="s">
        <v>99</v>
      </c>
      <c r="M3" s="2" t="s">
        <v>123</v>
      </c>
      <c r="O3" s="2" t="s">
        <v>70</v>
      </c>
      <c r="P3">
        <v>2</v>
      </c>
      <c r="Q3" t="str">
        <f t="shared" ref="Q3:Q12" si="0">CONCATENATE($F$2,G3)</f>
        <v>男小学４年</v>
      </c>
      <c r="R3" t="str">
        <f t="shared" ref="R3:R12" si="1">CONCATENATE($F$3,G3)</f>
        <v>女小学４年</v>
      </c>
    </row>
    <row r="4" spans="1:18" ht="19.5" thickBot="1">
      <c r="A4" t="s">
        <v>124</v>
      </c>
      <c r="B4" s="53" t="s">
        <v>146</v>
      </c>
      <c r="C4" s="54" t="s">
        <v>125</v>
      </c>
      <c r="G4" s="2" t="s">
        <v>126</v>
      </c>
      <c r="H4" s="2" t="s">
        <v>127</v>
      </c>
      <c r="I4" s="2" t="s">
        <v>128</v>
      </c>
      <c r="J4">
        <v>200</v>
      </c>
      <c r="K4" s="2" t="s">
        <v>129</v>
      </c>
      <c r="M4" s="2" t="s">
        <v>129</v>
      </c>
      <c r="O4" s="2" t="s">
        <v>130</v>
      </c>
      <c r="P4">
        <v>3</v>
      </c>
      <c r="Q4" t="str">
        <f t="shared" si="0"/>
        <v>男小学５年</v>
      </c>
      <c r="R4" t="str">
        <f t="shared" si="1"/>
        <v>女小学５年</v>
      </c>
    </row>
    <row r="5" spans="1:18" ht="19.5" thickBot="1">
      <c r="A5" t="s">
        <v>131</v>
      </c>
      <c r="B5" s="1">
        <v>20260906</v>
      </c>
      <c r="C5" s="54" t="s">
        <v>132</v>
      </c>
      <c r="G5" s="2" t="s">
        <v>133</v>
      </c>
      <c r="H5" s="2" t="s">
        <v>134</v>
      </c>
      <c r="I5" s="2" t="s">
        <v>135</v>
      </c>
      <c r="K5" s="2" t="s">
        <v>136</v>
      </c>
      <c r="M5" s="2" t="s">
        <v>137</v>
      </c>
      <c r="P5">
        <v>4</v>
      </c>
      <c r="Q5" t="str">
        <f t="shared" si="0"/>
        <v>男小学６年</v>
      </c>
      <c r="R5" t="str">
        <f t="shared" si="1"/>
        <v>女小学６年</v>
      </c>
    </row>
    <row r="6" spans="1:18" ht="19.5" thickBot="1">
      <c r="A6" t="s">
        <v>138</v>
      </c>
      <c r="B6" s="1">
        <v>20180401</v>
      </c>
      <c r="C6" s="54" t="s">
        <v>132</v>
      </c>
      <c r="G6" s="2" t="s">
        <v>69</v>
      </c>
      <c r="H6" s="2" t="s">
        <v>139</v>
      </c>
      <c r="I6" s="2" t="s">
        <v>140</v>
      </c>
      <c r="M6" s="2"/>
      <c r="Q6" t="str">
        <f t="shared" si="0"/>
        <v>男中学</v>
      </c>
      <c r="R6" t="str">
        <f t="shared" si="1"/>
        <v>女中学</v>
      </c>
    </row>
    <row r="7" spans="1:18" ht="19.5" thickBot="1">
      <c r="A7" t="s">
        <v>141</v>
      </c>
      <c r="G7" s="2" t="s">
        <v>96</v>
      </c>
      <c r="H7" s="13" t="s">
        <v>142</v>
      </c>
      <c r="Q7" t="str">
        <f t="shared" si="0"/>
        <v>男一般</v>
      </c>
      <c r="R7" t="str">
        <f t="shared" si="1"/>
        <v>女一般</v>
      </c>
    </row>
    <row r="8" spans="1:18" ht="19.5" thickBot="1">
      <c r="A8" t="s">
        <v>143</v>
      </c>
      <c r="B8" s="55">
        <v>500</v>
      </c>
      <c r="G8" s="2" t="s">
        <v>121</v>
      </c>
      <c r="H8" s="2"/>
      <c r="Q8" t="str">
        <f t="shared" si="0"/>
        <v>男壮年３０代</v>
      </c>
      <c r="R8" t="str">
        <f t="shared" si="1"/>
        <v>女壮年３０代</v>
      </c>
    </row>
    <row r="9" spans="1:18" ht="19.5" thickBot="1">
      <c r="A9" t="s">
        <v>69</v>
      </c>
      <c r="B9" s="55">
        <v>500</v>
      </c>
      <c r="G9" s="2" t="s">
        <v>127</v>
      </c>
      <c r="H9" s="2"/>
      <c r="Q9" t="str">
        <f t="shared" si="0"/>
        <v>男壮年４０代</v>
      </c>
      <c r="R9" t="str">
        <f t="shared" si="1"/>
        <v>女壮年４０代</v>
      </c>
    </row>
    <row r="10" spans="1:18" ht="19.5" thickBot="1">
      <c r="A10" t="s">
        <v>96</v>
      </c>
      <c r="B10" s="55">
        <v>1000</v>
      </c>
      <c r="G10" s="2" t="s">
        <v>134</v>
      </c>
      <c r="H10" s="2"/>
      <c r="Q10" t="str">
        <f t="shared" si="0"/>
        <v>男壮年５０代</v>
      </c>
      <c r="R10" t="str">
        <f t="shared" si="1"/>
        <v>女壮年５０代</v>
      </c>
    </row>
    <row r="11" spans="1:18" ht="19.5" thickBot="1">
      <c r="A11" t="s">
        <v>144</v>
      </c>
      <c r="B11" s="55">
        <v>1000</v>
      </c>
      <c r="G11" s="2" t="s">
        <v>139</v>
      </c>
      <c r="H11" s="2"/>
      <c r="Q11" t="str">
        <f t="shared" si="0"/>
        <v>男壮年６０代</v>
      </c>
      <c r="R11" t="str">
        <f t="shared" si="1"/>
        <v>女壮年６０代</v>
      </c>
    </row>
    <row r="12" spans="1:18" ht="19.5" thickBot="1">
      <c r="A12" t="s">
        <v>145</v>
      </c>
      <c r="B12" s="55">
        <v>2000</v>
      </c>
      <c r="G12" s="13" t="s">
        <v>142</v>
      </c>
      <c r="H12" s="13"/>
      <c r="Q12" t="str">
        <f t="shared" si="0"/>
        <v>男壮年７０歳以上</v>
      </c>
      <c r="R12" t="str">
        <f t="shared" si="1"/>
        <v>女壮年７０歳以上</v>
      </c>
    </row>
  </sheetData>
  <sheetProtection algorithmName="SHA-512" hashValue="jT4j2zdamAe6QnMUF+oARnMIW7txSJee4GJn7Sz/8YjQcQkcXCqydkOgFCsqZtdXp8/FG6yHLtTHV8MwoLMEDg==" saltValue="aRPO2XRxB4X7pjz+T9HbNg==" spinCount="100000" sheet="1" objects="1" scenarios="1"/>
  <mergeCells count="1">
    <mergeCell ref="A1:A2"/>
  </mergeCells>
  <phoneticPr fontId="3"/>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61E0-995A-441D-9BB2-A62D56C67AB7}">
  <dimension ref="B1:AE74"/>
  <sheetViews>
    <sheetView tabSelected="1" view="pageBreakPreview" zoomScale="106" zoomScaleNormal="106" zoomScaleSheetLayoutView="106" workbookViewId="0">
      <selection activeCell="B2" sqref="B2"/>
    </sheetView>
  </sheetViews>
  <sheetFormatPr defaultRowHeight="18.75"/>
  <cols>
    <col min="1" max="1" width="0.75" customWidth="1"/>
    <col min="2" max="24" width="3.75" style="25" customWidth="1"/>
    <col min="25" max="29" width="4.75" customWidth="1"/>
    <col min="30" max="32" width="4.25" customWidth="1"/>
  </cols>
  <sheetData>
    <row r="1" spans="2:31" ht="4.9000000000000004" customHeight="1" thickBot="1"/>
    <row r="2" spans="2:31" ht="15" customHeight="1" thickBot="1">
      <c r="B2" s="12"/>
      <c r="C2" s="12"/>
      <c r="D2" s="12"/>
      <c r="E2" s="12"/>
      <c r="F2" s="12"/>
      <c r="G2" s="12"/>
      <c r="H2" s="12"/>
      <c r="I2" s="12"/>
      <c r="J2" s="12"/>
      <c r="K2" s="12"/>
      <c r="L2" s="12"/>
      <c r="M2" s="12"/>
      <c r="N2" s="95" t="s">
        <v>148</v>
      </c>
      <c r="O2" s="95" t="s">
        <v>1</v>
      </c>
      <c r="P2" s="95" t="s">
        <v>2</v>
      </c>
      <c r="Q2" s="95" t="s">
        <v>3</v>
      </c>
      <c r="R2" s="332" t="s">
        <v>4</v>
      </c>
      <c r="S2" s="333"/>
      <c r="T2" s="333" t="s">
        <v>5</v>
      </c>
      <c r="U2" s="334"/>
      <c r="V2" s="334"/>
      <c r="W2" s="333" t="s">
        <v>6</v>
      </c>
      <c r="X2" s="333"/>
    </row>
    <row r="3" spans="2:31" ht="15" customHeight="1" thickBot="1">
      <c r="B3" s="12"/>
      <c r="C3" s="261"/>
      <c r="D3" s="262" t="s">
        <v>177</v>
      </c>
      <c r="E3" s="12"/>
      <c r="F3" s="12"/>
      <c r="G3" s="12"/>
      <c r="H3" s="12"/>
      <c r="I3" s="12"/>
      <c r="J3" s="12"/>
      <c r="K3" s="12"/>
      <c r="L3" s="12"/>
      <c r="M3" s="12"/>
      <c r="N3" s="96" t="s">
        <v>7</v>
      </c>
      <c r="O3" s="97"/>
      <c r="P3" s="97"/>
      <c r="Q3" s="82"/>
      <c r="R3" s="98"/>
      <c r="S3" s="99" t="s">
        <v>8</v>
      </c>
      <c r="T3" s="100" t="s">
        <v>9</v>
      </c>
      <c r="U3" s="101" t="s">
        <v>152</v>
      </c>
      <c r="V3" s="102"/>
      <c r="W3" s="335"/>
      <c r="X3" s="336"/>
    </row>
    <row r="4" spans="2:31" ht="15" customHeight="1" thickBot="1">
      <c r="B4" s="12"/>
      <c r="C4" s="262" t="s">
        <v>178</v>
      </c>
      <c r="D4" s="12"/>
      <c r="E4" s="12"/>
      <c r="F4" s="12"/>
      <c r="G4" s="12"/>
      <c r="H4" s="12"/>
      <c r="I4" s="12"/>
      <c r="J4" s="12"/>
      <c r="K4" s="12"/>
      <c r="L4" s="12"/>
      <c r="M4" s="12"/>
      <c r="N4" s="337" t="s">
        <v>183</v>
      </c>
      <c r="O4" s="338"/>
      <c r="P4" s="339"/>
      <c r="Q4" s="339"/>
      <c r="R4" s="339"/>
      <c r="S4" s="339"/>
      <c r="T4" s="339"/>
      <c r="U4" s="339"/>
      <c r="V4" s="339"/>
      <c r="W4" s="339"/>
      <c r="X4" s="340"/>
      <c r="AE4" s="2"/>
    </row>
    <row r="5" spans="2:31" ht="15" customHeight="1">
      <c r="B5" s="12"/>
      <c r="C5" s="12"/>
      <c r="D5" s="12"/>
      <c r="E5" s="12"/>
      <c r="F5" s="12"/>
      <c r="G5" s="12"/>
      <c r="H5" s="12"/>
      <c r="I5" s="12"/>
      <c r="J5" s="12"/>
      <c r="K5" s="12"/>
      <c r="L5" s="12"/>
      <c r="M5" s="12"/>
      <c r="N5" s="12"/>
      <c r="O5" s="104"/>
      <c r="P5" s="104"/>
      <c r="Q5" s="104"/>
      <c r="R5" s="104"/>
      <c r="S5" s="104"/>
      <c r="T5" s="105"/>
      <c r="U5" s="106"/>
      <c r="V5" s="107"/>
      <c r="W5" s="108"/>
      <c r="X5" s="108"/>
      <c r="AE5" s="2"/>
    </row>
    <row r="6" spans="2:31" ht="15" customHeight="1">
      <c r="B6" s="109" t="s">
        <v>10</v>
      </c>
      <c r="C6" s="186">
        <v>79</v>
      </c>
      <c r="D6" s="110" t="s">
        <v>11</v>
      </c>
      <c r="E6" s="111"/>
      <c r="F6" s="112"/>
      <c r="G6" s="112"/>
      <c r="H6" s="112"/>
      <c r="I6" s="112"/>
      <c r="J6" s="112"/>
      <c r="K6" s="112"/>
      <c r="L6" s="113" t="s">
        <v>12</v>
      </c>
      <c r="M6" s="12"/>
      <c r="N6" s="114"/>
      <c r="O6" s="112"/>
      <c r="P6" s="115"/>
      <c r="Q6" s="12"/>
      <c r="R6" s="12"/>
      <c r="S6" s="12"/>
      <c r="T6" s="12"/>
      <c r="U6" s="12"/>
      <c r="V6" s="12"/>
      <c r="W6" s="12"/>
      <c r="X6" s="12"/>
    </row>
    <row r="7" spans="2:31" ht="15" customHeight="1">
      <c r="B7" s="12"/>
      <c r="C7" s="112"/>
      <c r="D7" s="112"/>
      <c r="E7" s="112"/>
      <c r="F7" s="112"/>
      <c r="G7" s="112"/>
      <c r="H7" s="112"/>
      <c r="I7" s="112"/>
      <c r="J7" s="112"/>
      <c r="K7" s="112"/>
      <c r="L7" s="112"/>
      <c r="M7" s="112"/>
      <c r="N7" s="112"/>
      <c r="O7" s="112"/>
      <c r="P7" s="112"/>
      <c r="Q7" s="112"/>
      <c r="R7" s="12"/>
      <c r="S7" s="116"/>
      <c r="T7" s="12"/>
      <c r="U7" s="12"/>
      <c r="V7" s="12"/>
      <c r="W7" s="12"/>
      <c r="X7" s="12"/>
    </row>
    <row r="8" spans="2:31" ht="15" customHeight="1">
      <c r="B8" s="12">
        <v>1</v>
      </c>
      <c r="C8" s="117" t="s">
        <v>13</v>
      </c>
      <c r="D8" s="247" t="s">
        <v>181</v>
      </c>
      <c r="E8" s="60"/>
      <c r="F8" s="60"/>
      <c r="G8" s="60"/>
      <c r="H8" s="60"/>
      <c r="I8" s="60"/>
      <c r="J8" s="60"/>
      <c r="K8" s="60"/>
      <c r="L8" s="60"/>
      <c r="M8" s="60"/>
      <c r="N8" s="60"/>
      <c r="O8" s="60"/>
      <c r="P8" s="60"/>
      <c r="Q8" s="60"/>
      <c r="R8" s="60"/>
      <c r="S8" s="60"/>
      <c r="T8" s="118"/>
      <c r="U8" s="118"/>
      <c r="V8" s="118"/>
      <c r="W8" s="118"/>
      <c r="X8" s="118"/>
    </row>
    <row r="9" spans="2:31" ht="15" customHeight="1">
      <c r="B9" s="12"/>
      <c r="C9" s="117" t="s">
        <v>14</v>
      </c>
      <c r="D9" s="246" t="s">
        <v>182</v>
      </c>
      <c r="E9" s="62"/>
      <c r="F9" s="62"/>
      <c r="G9" s="62"/>
      <c r="H9" s="62"/>
      <c r="I9" s="62"/>
      <c r="J9" s="62"/>
      <c r="K9" s="62"/>
      <c r="L9" s="62"/>
      <c r="M9" s="62"/>
      <c r="N9" s="62"/>
      <c r="O9" s="62"/>
      <c r="P9" s="62"/>
      <c r="Q9" s="62"/>
      <c r="R9" s="62"/>
      <c r="S9" s="62"/>
      <c r="T9" s="118"/>
      <c r="U9" s="118"/>
      <c r="V9" s="118"/>
      <c r="W9" s="118"/>
      <c r="X9" s="118"/>
    </row>
    <row r="10" spans="2:31" ht="15" customHeight="1" thickBot="1">
      <c r="B10" s="12"/>
      <c r="C10" s="119"/>
      <c r="D10" s="12"/>
      <c r="E10" s="12"/>
      <c r="F10" s="12"/>
      <c r="G10" s="12"/>
      <c r="H10" s="12"/>
      <c r="I10" s="12"/>
      <c r="J10" s="12"/>
      <c r="K10" s="12"/>
      <c r="L10" s="12"/>
      <c r="M10" s="12"/>
      <c r="N10" s="12"/>
      <c r="O10" s="12"/>
      <c r="P10" s="12"/>
      <c r="Q10" s="12"/>
      <c r="R10" s="12"/>
      <c r="S10" s="116"/>
      <c r="T10" s="118"/>
      <c r="U10" s="118"/>
      <c r="V10" s="118"/>
      <c r="W10" s="118"/>
      <c r="X10" s="118"/>
    </row>
    <row r="11" spans="2:31" ht="15" customHeight="1" thickBot="1">
      <c r="B11" s="12"/>
      <c r="C11" s="119"/>
      <c r="D11" s="12"/>
      <c r="E11" s="12"/>
      <c r="F11" s="119" t="s">
        <v>15</v>
      </c>
      <c r="G11" s="323"/>
      <c r="H11" s="324"/>
      <c r="I11" s="324"/>
      <c r="J11" s="324"/>
      <c r="K11" s="324"/>
      <c r="L11" s="324"/>
      <c r="M11" s="324"/>
      <c r="N11" s="324"/>
      <c r="O11" s="324"/>
      <c r="P11" s="324"/>
      <c r="Q11" s="324"/>
      <c r="R11" s="325"/>
      <c r="S11" s="120"/>
      <c r="T11" s="118"/>
      <c r="U11" s="118"/>
      <c r="V11" s="118"/>
      <c r="W11" s="118"/>
      <c r="X11" s="118"/>
    </row>
    <row r="12" spans="2:31" ht="15" customHeight="1" thickBot="1">
      <c r="B12" s="12"/>
      <c r="C12" s="119"/>
      <c r="D12" s="12"/>
      <c r="E12" s="12"/>
      <c r="F12" s="121" t="s">
        <v>16</v>
      </c>
      <c r="G12" s="352"/>
      <c r="H12" s="353"/>
      <c r="I12" s="353"/>
      <c r="J12" s="353"/>
      <c r="K12" s="353"/>
      <c r="L12" s="353"/>
      <c r="M12" s="353"/>
      <c r="N12" s="354"/>
      <c r="O12" s="354"/>
      <c r="P12" s="354"/>
      <c r="Q12" s="354"/>
      <c r="R12" s="355"/>
      <c r="S12" s="12"/>
      <c r="T12" s="118"/>
      <c r="U12" s="118"/>
      <c r="V12" s="118"/>
      <c r="W12" s="118"/>
      <c r="X12" s="118"/>
      <c r="Y12" s="4"/>
      <c r="Z12" s="4"/>
      <c r="AA12" s="4"/>
      <c r="AB12" s="4"/>
    </row>
    <row r="13" spans="2:31" ht="15" customHeight="1" thickBot="1">
      <c r="B13" s="12"/>
      <c r="C13" s="119"/>
      <c r="D13" s="12"/>
      <c r="E13" s="12"/>
      <c r="F13" s="119" t="s">
        <v>17</v>
      </c>
      <c r="G13" s="356"/>
      <c r="H13" s="357"/>
      <c r="I13" s="357"/>
      <c r="J13" s="357"/>
      <c r="K13" s="357"/>
      <c r="L13" s="357"/>
      <c r="M13" s="358"/>
      <c r="N13" s="249"/>
      <c r="O13" s="250"/>
      <c r="P13" s="250"/>
      <c r="Q13" s="251"/>
      <c r="R13" s="252"/>
      <c r="S13" s="104"/>
      <c r="T13" s="118"/>
      <c r="U13" s="118"/>
      <c r="V13" s="118"/>
      <c r="W13" s="118"/>
      <c r="X13" s="118"/>
      <c r="Y13" s="4"/>
      <c r="Z13" s="4"/>
      <c r="AA13" s="4"/>
    </row>
    <row r="14" spans="2:31" ht="15" customHeight="1" thickBot="1">
      <c r="B14" s="12"/>
      <c r="C14" s="119"/>
      <c r="D14" s="12"/>
      <c r="E14" s="12"/>
      <c r="F14" s="119" t="s">
        <v>172</v>
      </c>
      <c r="G14" s="123"/>
      <c r="H14" s="124"/>
      <c r="I14" s="124"/>
      <c r="J14" s="124"/>
      <c r="K14" s="124"/>
      <c r="L14" s="124"/>
      <c r="M14" s="125"/>
      <c r="N14" s="122"/>
      <c r="O14" s="122"/>
      <c r="P14" s="122"/>
      <c r="Q14" s="12"/>
      <c r="R14" s="119"/>
      <c r="S14" s="12"/>
      <c r="T14" s="118"/>
      <c r="U14" s="118"/>
      <c r="V14" s="118"/>
      <c r="W14" s="118"/>
      <c r="X14" s="118"/>
      <c r="Y14" s="5"/>
    </row>
    <row r="15" spans="2:31" ht="15" customHeight="1" thickBot="1">
      <c r="B15" s="12"/>
      <c r="C15" s="119"/>
      <c r="D15" s="119"/>
      <c r="E15" s="126"/>
      <c r="F15" s="126"/>
      <c r="G15" s="126"/>
      <c r="H15" s="126"/>
      <c r="I15" s="126"/>
      <c r="J15" s="126"/>
      <c r="K15" s="126"/>
      <c r="L15" s="126"/>
      <c r="M15" s="126"/>
      <c r="N15" s="126"/>
      <c r="O15" s="90"/>
      <c r="P15" s="90"/>
      <c r="Q15" s="90"/>
      <c r="R15" s="90"/>
      <c r="S15" s="90"/>
      <c r="T15" s="127"/>
      <c r="U15" s="128"/>
      <c r="V15" s="90"/>
      <c r="W15" s="90"/>
      <c r="X15" s="90"/>
      <c r="Y15" s="2"/>
      <c r="Z15" s="2"/>
      <c r="AA15" s="2"/>
    </row>
    <row r="16" spans="2:31" ht="15" customHeight="1" thickBot="1">
      <c r="B16" s="12"/>
      <c r="C16" s="12"/>
      <c r="D16" s="12"/>
      <c r="E16" s="12"/>
      <c r="F16" s="119" t="s">
        <v>18</v>
      </c>
      <c r="G16" s="359" t="s">
        <v>19</v>
      </c>
      <c r="H16" s="360"/>
      <c r="I16" s="361"/>
      <c r="J16" s="362"/>
      <c r="K16" s="362"/>
      <c r="L16" s="362"/>
      <c r="M16" s="362"/>
      <c r="N16" s="362"/>
      <c r="O16" s="362"/>
      <c r="P16" s="363"/>
      <c r="Q16" s="364" t="s">
        <v>20</v>
      </c>
      <c r="R16" s="365"/>
      <c r="S16" s="9" t="s">
        <v>173</v>
      </c>
      <c r="T16" s="12"/>
      <c r="U16" s="12"/>
      <c r="V16" s="12"/>
      <c r="W16" s="12"/>
      <c r="X16" s="12"/>
      <c r="AA16" s="2"/>
    </row>
    <row r="17" spans="2:30" ht="15" customHeight="1" thickBot="1">
      <c r="B17" s="12"/>
      <c r="C17" s="12"/>
      <c r="D17" s="119"/>
      <c r="E17" s="126"/>
      <c r="F17" s="126"/>
      <c r="G17" s="126"/>
      <c r="H17" s="126"/>
      <c r="I17" s="126"/>
      <c r="J17" s="126"/>
      <c r="K17" s="126"/>
      <c r="L17" s="126"/>
      <c r="M17" s="126"/>
      <c r="N17" s="129"/>
      <c r="O17" s="130"/>
      <c r="P17" s="12"/>
      <c r="Q17" s="129"/>
      <c r="R17" s="90"/>
      <c r="S17" s="12"/>
      <c r="T17" s="90"/>
      <c r="U17" s="90"/>
      <c r="V17" s="90"/>
      <c r="W17" s="90"/>
      <c r="X17" s="90"/>
      <c r="Y17" s="2"/>
      <c r="Z17" s="2"/>
      <c r="AA17" s="2"/>
    </row>
    <row r="18" spans="2:30" ht="15" customHeight="1" thickBot="1">
      <c r="B18" s="12"/>
      <c r="C18" s="12"/>
      <c r="D18" s="12"/>
      <c r="E18" s="12"/>
      <c r="F18" s="90" t="s">
        <v>21</v>
      </c>
      <c r="G18" s="183"/>
      <c r="H18" s="514" t="s">
        <v>147</v>
      </c>
      <c r="I18" s="185"/>
      <c r="J18" s="131" t="s">
        <v>22</v>
      </c>
      <c r="K18" s="12"/>
      <c r="L18" s="7"/>
      <c r="M18" s="126"/>
      <c r="N18" s="7" t="s">
        <v>176</v>
      </c>
      <c r="O18" s="132"/>
      <c r="P18" s="126"/>
      <c r="Q18" s="12"/>
      <c r="R18" s="12"/>
      <c r="S18" s="12"/>
      <c r="T18" s="12"/>
      <c r="U18" s="12"/>
      <c r="V18" s="12"/>
      <c r="W18" s="12"/>
      <c r="X18" s="12"/>
    </row>
    <row r="19" spans="2:30" ht="15" customHeight="1" thickBot="1">
      <c r="B19" s="12"/>
      <c r="C19" s="12"/>
      <c r="D19" s="12"/>
      <c r="E19" s="12"/>
      <c r="F19" s="119" t="s">
        <v>23</v>
      </c>
      <c r="G19" s="341"/>
      <c r="H19" s="342"/>
      <c r="I19" s="342"/>
      <c r="J19" s="343"/>
      <c r="K19" s="343"/>
      <c r="L19" s="343"/>
      <c r="M19" s="343"/>
      <c r="N19" s="343"/>
      <c r="O19" s="344"/>
      <c r="P19" s="344"/>
      <c r="Q19" s="344"/>
      <c r="R19" s="345"/>
      <c r="S19" s="12"/>
      <c r="T19" s="12"/>
      <c r="U19" s="12"/>
      <c r="V19" s="12"/>
      <c r="W19" s="12"/>
      <c r="X19" s="12"/>
    </row>
    <row r="20" spans="2:30" ht="15" customHeight="1" thickBot="1">
      <c r="B20" s="12"/>
      <c r="C20" s="12"/>
      <c r="D20" s="12"/>
      <c r="E20" s="12"/>
      <c r="F20" s="119" t="s">
        <v>24</v>
      </c>
      <c r="G20" s="346"/>
      <c r="H20" s="347"/>
      <c r="I20" s="347"/>
      <c r="J20" s="347"/>
      <c r="K20" s="347"/>
      <c r="L20" s="347"/>
      <c r="M20" s="347"/>
      <c r="N20" s="348"/>
      <c r="O20" s="126"/>
      <c r="P20" s="126"/>
      <c r="Q20" s="12"/>
      <c r="R20" s="12"/>
      <c r="S20" s="12"/>
      <c r="T20" s="12"/>
      <c r="U20" s="12"/>
      <c r="V20" s="12"/>
      <c r="W20" s="12"/>
      <c r="X20" s="12"/>
    </row>
    <row r="21" spans="2:30" ht="15" customHeight="1">
      <c r="B21" s="12"/>
      <c r="C21" s="12"/>
      <c r="D21" s="12"/>
      <c r="E21" s="12"/>
      <c r="F21" s="121" t="s">
        <v>184</v>
      </c>
      <c r="G21" s="349"/>
      <c r="H21" s="350"/>
      <c r="I21" s="350"/>
      <c r="J21" s="350"/>
      <c r="K21" s="350"/>
      <c r="L21" s="350"/>
      <c r="M21" s="350"/>
      <c r="N21" s="351"/>
      <c r="O21" s="254"/>
      <c r="P21" s="255"/>
      <c r="Q21" s="256"/>
      <c r="R21" s="12"/>
      <c r="S21" s="12"/>
      <c r="T21" s="12"/>
      <c r="U21" s="12"/>
      <c r="V21" s="12"/>
      <c r="W21" s="12"/>
      <c r="X21" s="12"/>
      <c r="AD21" s="3"/>
    </row>
    <row r="22" spans="2:30" ht="15" customHeight="1">
      <c r="B22" s="12"/>
      <c r="C22" s="12"/>
      <c r="D22" s="12"/>
      <c r="E22" s="308" t="s">
        <v>25</v>
      </c>
      <c r="F22" s="309"/>
      <c r="G22" s="310"/>
      <c r="H22" s="311"/>
      <c r="I22" s="133" t="s">
        <v>26</v>
      </c>
      <c r="J22" s="311"/>
      <c r="K22" s="311"/>
      <c r="L22" s="133" t="s">
        <v>26</v>
      </c>
      <c r="M22" s="311"/>
      <c r="N22" s="312"/>
      <c r="O22" s="257"/>
      <c r="P22" s="257"/>
      <c r="Q22" s="256"/>
      <c r="R22" s="12"/>
      <c r="S22" s="12"/>
      <c r="T22" s="12"/>
      <c r="U22" s="12"/>
      <c r="V22" s="12"/>
      <c r="W22" s="12"/>
      <c r="X22" s="12"/>
    </row>
    <row r="23" spans="2:30" ht="15" customHeight="1" thickBot="1">
      <c r="B23" s="12"/>
      <c r="C23" s="12"/>
      <c r="D23" s="12"/>
      <c r="E23" s="12"/>
      <c r="F23" s="117" t="s">
        <v>191</v>
      </c>
      <c r="G23" s="313"/>
      <c r="H23" s="314"/>
      <c r="I23" s="314"/>
      <c r="J23" s="314"/>
      <c r="K23" s="314"/>
      <c r="L23" s="314"/>
      <c r="M23" s="314"/>
      <c r="N23" s="315"/>
      <c r="O23" s="258"/>
      <c r="P23" s="256"/>
      <c r="Q23" s="256"/>
      <c r="R23" s="12"/>
      <c r="S23" s="12"/>
      <c r="T23" s="12"/>
      <c r="U23" s="12"/>
      <c r="V23" s="12"/>
      <c r="W23" s="12"/>
      <c r="X23" s="12"/>
    </row>
    <row r="24" spans="2:30" ht="15" customHeight="1" thickBot="1">
      <c r="B24" s="12"/>
      <c r="C24" s="12"/>
      <c r="D24" s="12"/>
      <c r="E24" s="12"/>
      <c r="F24" s="119"/>
      <c r="G24" s="135"/>
      <c r="H24" s="135"/>
      <c r="I24" s="135"/>
      <c r="J24" s="135"/>
      <c r="K24" s="135"/>
      <c r="L24" s="135"/>
      <c r="M24" s="135"/>
      <c r="N24" s="135"/>
      <c r="O24" s="259"/>
      <c r="P24" s="259"/>
      <c r="Q24" s="259"/>
      <c r="R24" s="12"/>
      <c r="S24" s="12"/>
      <c r="T24" s="12"/>
      <c r="U24" s="12"/>
      <c r="V24" s="12"/>
      <c r="W24" s="12"/>
      <c r="X24" s="12"/>
    </row>
    <row r="25" spans="2:30" ht="15" customHeight="1" thickBot="1">
      <c r="B25" s="12"/>
      <c r="C25" s="12"/>
      <c r="D25" s="12"/>
      <c r="E25" s="12"/>
      <c r="F25" s="119" t="s">
        <v>24</v>
      </c>
      <c r="G25" s="323"/>
      <c r="H25" s="324"/>
      <c r="I25" s="324"/>
      <c r="J25" s="324"/>
      <c r="K25" s="324"/>
      <c r="L25" s="324"/>
      <c r="M25" s="324"/>
      <c r="N25" s="325"/>
      <c r="O25" s="260"/>
      <c r="P25" s="256"/>
      <c r="Q25" s="256"/>
      <c r="R25" s="12"/>
      <c r="S25" s="12"/>
      <c r="T25" s="12"/>
      <c r="U25" s="12"/>
      <c r="V25" s="12"/>
      <c r="W25" s="12"/>
      <c r="X25" s="12"/>
    </row>
    <row r="26" spans="2:30" ht="15" customHeight="1">
      <c r="B26" s="12"/>
      <c r="C26" s="12"/>
      <c r="D26" s="12"/>
      <c r="E26" s="12"/>
      <c r="F26" s="253" t="s">
        <v>190</v>
      </c>
      <c r="G26" s="316"/>
      <c r="H26" s="317"/>
      <c r="I26" s="317"/>
      <c r="J26" s="317"/>
      <c r="K26" s="317"/>
      <c r="L26" s="317"/>
      <c r="M26" s="317"/>
      <c r="N26" s="318"/>
      <c r="O26" s="273" t="s">
        <v>185</v>
      </c>
      <c r="P26" s="256"/>
      <c r="Q26" s="256"/>
      <c r="R26" s="12"/>
      <c r="S26" s="12"/>
      <c r="T26" s="12"/>
      <c r="U26" s="12"/>
      <c r="V26" s="12"/>
      <c r="W26" s="12"/>
      <c r="X26" s="12"/>
    </row>
    <row r="27" spans="2:30" ht="15" customHeight="1" thickBot="1">
      <c r="B27" s="12"/>
      <c r="C27" s="12"/>
      <c r="D27" s="12"/>
      <c r="E27" s="12"/>
      <c r="F27" s="136" t="s">
        <v>27</v>
      </c>
      <c r="G27" s="319"/>
      <c r="H27" s="320"/>
      <c r="I27" s="137" t="s">
        <v>26</v>
      </c>
      <c r="J27" s="321"/>
      <c r="K27" s="321"/>
      <c r="L27" s="137" t="s">
        <v>26</v>
      </c>
      <c r="M27" s="321"/>
      <c r="N27" s="322"/>
      <c r="O27" s="258"/>
      <c r="P27" s="256"/>
      <c r="Q27" s="256"/>
      <c r="R27" s="12"/>
      <c r="S27" s="12"/>
      <c r="T27" s="12"/>
      <c r="U27" s="12"/>
      <c r="V27" s="12"/>
      <c r="W27" s="12"/>
      <c r="X27" s="12"/>
    </row>
    <row r="28" spans="2:30" ht="15" customHeight="1" thickBot="1">
      <c r="B28" s="12"/>
      <c r="C28" s="12"/>
      <c r="D28" s="12"/>
      <c r="E28" s="12"/>
      <c r="F28" s="136"/>
      <c r="G28" s="122"/>
      <c r="H28" s="138"/>
      <c r="I28" s="122"/>
      <c r="J28" s="138"/>
      <c r="K28" s="122"/>
      <c r="L28" s="12"/>
      <c r="M28" s="12"/>
      <c r="N28" s="12"/>
      <c r="O28" s="139"/>
      <c r="P28" s="12"/>
      <c r="Q28" s="12"/>
      <c r="R28" s="12"/>
      <c r="S28" s="12"/>
      <c r="T28" s="12"/>
      <c r="U28" s="12"/>
      <c r="V28" s="12"/>
      <c r="W28" s="12"/>
      <c r="X28" s="12"/>
    </row>
    <row r="29" spans="2:30" ht="15" customHeight="1" thickBot="1">
      <c r="B29" s="12"/>
      <c r="C29" s="12"/>
      <c r="D29" s="12"/>
      <c r="E29" s="12"/>
      <c r="F29" s="119" t="s">
        <v>24</v>
      </c>
      <c r="G29" s="323"/>
      <c r="H29" s="324"/>
      <c r="I29" s="324"/>
      <c r="J29" s="324"/>
      <c r="K29" s="324"/>
      <c r="L29" s="324"/>
      <c r="M29" s="324"/>
      <c r="N29" s="325"/>
      <c r="O29" s="134"/>
      <c r="P29" s="91"/>
      <c r="Q29" s="12"/>
      <c r="R29" s="12"/>
      <c r="S29" s="12"/>
      <c r="T29" s="12"/>
      <c r="U29" s="12"/>
      <c r="V29" s="12"/>
      <c r="W29" s="12"/>
      <c r="X29" s="12"/>
    </row>
    <row r="30" spans="2:30" ht="15" customHeight="1" thickBot="1">
      <c r="B30" s="12"/>
      <c r="C30" s="12"/>
      <c r="D30" s="12"/>
      <c r="E30" s="12"/>
      <c r="F30" s="140" t="s">
        <v>28</v>
      </c>
      <c r="G30" s="326"/>
      <c r="H30" s="327"/>
      <c r="I30" s="327"/>
      <c r="J30" s="327"/>
      <c r="K30" s="327"/>
      <c r="L30" s="327"/>
      <c r="M30" s="327"/>
      <c r="N30" s="328"/>
      <c r="O30" s="134" t="s">
        <v>108</v>
      </c>
      <c r="P30" s="90"/>
      <c r="Q30" s="12"/>
      <c r="R30" s="12"/>
      <c r="S30" s="12"/>
      <c r="T30" s="12"/>
      <c r="U30" s="12"/>
      <c r="V30" s="12"/>
      <c r="W30" s="12"/>
      <c r="X30" s="12"/>
    </row>
    <row r="31" spans="2:30" ht="15" customHeight="1" thickBot="1">
      <c r="B31" s="12"/>
      <c r="C31" s="12"/>
      <c r="D31" s="119"/>
      <c r="E31" s="141"/>
      <c r="F31" s="141"/>
      <c r="G31" s="135"/>
      <c r="H31" s="135"/>
      <c r="I31" s="135"/>
      <c r="J31" s="135"/>
      <c r="K31" s="135"/>
      <c r="L31" s="135"/>
      <c r="M31" s="78"/>
      <c r="N31" s="12"/>
      <c r="O31" s="12"/>
      <c r="P31" s="12"/>
      <c r="Q31" s="12"/>
      <c r="R31" s="12"/>
      <c r="S31" s="12"/>
      <c r="T31" s="12"/>
      <c r="U31" s="12"/>
      <c r="V31" s="12"/>
      <c r="W31" s="12"/>
      <c r="X31" s="12"/>
    </row>
    <row r="32" spans="2:30" ht="15" customHeight="1">
      <c r="B32" s="12"/>
      <c r="C32" s="12"/>
      <c r="D32" s="12"/>
      <c r="E32" s="12"/>
      <c r="F32" s="12"/>
      <c r="G32" s="12"/>
      <c r="H32" s="12"/>
      <c r="I32" s="12"/>
      <c r="J32" s="142" t="s">
        <v>158</v>
      </c>
      <c r="K32" s="143"/>
      <c r="L32" s="143"/>
      <c r="M32" s="329" t="s">
        <v>33</v>
      </c>
      <c r="N32" s="329"/>
      <c r="O32" s="12"/>
      <c r="P32" s="12"/>
      <c r="Q32" s="232"/>
      <c r="R32" s="233"/>
      <c r="S32" s="233"/>
      <c r="T32" s="233"/>
      <c r="U32" s="233"/>
      <c r="V32" s="233"/>
      <c r="W32" s="234"/>
      <c r="X32" s="12"/>
    </row>
    <row r="33" spans="2:31" ht="15" customHeight="1">
      <c r="B33" s="119">
        <v>2</v>
      </c>
      <c r="C33" s="144" t="s">
        <v>29</v>
      </c>
      <c r="D33" s="12"/>
      <c r="E33" s="145" t="s">
        <v>13</v>
      </c>
      <c r="F33" s="129" t="s">
        <v>30</v>
      </c>
      <c r="G33" s="78"/>
      <c r="H33" s="84">
        <v>500</v>
      </c>
      <c r="I33" s="9" t="s">
        <v>31</v>
      </c>
      <c r="J33" s="146">
        <f>COUNTIF(団体・参加種目【小中学生】!$M$15:$N$94,非表示!G2)+COUNTIF(団体・参加種目【小中学生】!$M$15:$N$94,非表示!G3)+COUNTIF(団体・参加種目【小中学生】!$M$15:$N$94,非表示!G4)+COUNTIF(団体・参加種目【小中学生】!$M$15:$N$94,非表示!G5)</f>
        <v>0</v>
      </c>
      <c r="K33" s="147" t="s">
        <v>161</v>
      </c>
      <c r="L33" s="148" t="s">
        <v>162</v>
      </c>
      <c r="M33" s="330">
        <f>IF(J33="","",H33*J33)</f>
        <v>0</v>
      </c>
      <c r="N33" s="330"/>
      <c r="O33" s="147" t="s">
        <v>163</v>
      </c>
      <c r="P33" s="12"/>
      <c r="Q33" s="235" t="s">
        <v>153</v>
      </c>
      <c r="R33" s="226" t="s">
        <v>154</v>
      </c>
      <c r="S33" s="227"/>
      <c r="T33" s="228"/>
      <c r="U33" s="227"/>
      <c r="V33" s="227"/>
      <c r="W33" s="236"/>
      <c r="X33" s="12"/>
      <c r="Z33" s="3"/>
      <c r="AE33" s="12"/>
    </row>
    <row r="34" spans="2:31" ht="15" customHeight="1">
      <c r="B34" s="12"/>
      <c r="C34" s="12"/>
      <c r="D34" s="12"/>
      <c r="E34" s="145" t="s">
        <v>164</v>
      </c>
      <c r="F34" s="129" t="s">
        <v>34</v>
      </c>
      <c r="G34" s="78"/>
      <c r="H34" s="84">
        <v>500</v>
      </c>
      <c r="I34" s="9" t="s">
        <v>31</v>
      </c>
      <c r="J34" s="146">
        <f>COUNTIF(団体・参加種目【小中学生】!$M$15:$N$94,非表示!G6)</f>
        <v>0</v>
      </c>
      <c r="K34" s="147" t="s">
        <v>161</v>
      </c>
      <c r="L34" s="148" t="s">
        <v>162</v>
      </c>
      <c r="M34" s="330">
        <f>IF(J34="","",H34*J34)</f>
        <v>0</v>
      </c>
      <c r="N34" s="330"/>
      <c r="O34" s="147" t="s">
        <v>163</v>
      </c>
      <c r="P34" s="12"/>
      <c r="Q34" s="237"/>
      <c r="R34" s="229" t="s">
        <v>155</v>
      </c>
      <c r="S34" s="12"/>
      <c r="T34" s="147"/>
      <c r="U34" s="149"/>
      <c r="V34" s="149"/>
      <c r="W34" s="236"/>
      <c r="X34" s="12"/>
      <c r="Z34" s="7"/>
    </row>
    <row r="35" spans="2:31" ht="15" customHeight="1">
      <c r="B35" s="12"/>
      <c r="C35" s="150"/>
      <c r="D35" s="90"/>
      <c r="E35" s="145" t="s">
        <v>35</v>
      </c>
      <c r="F35" s="129" t="s">
        <v>36</v>
      </c>
      <c r="G35" s="78"/>
      <c r="H35" s="128">
        <v>1000</v>
      </c>
      <c r="I35" s="9" t="s">
        <v>31</v>
      </c>
      <c r="J35" s="146">
        <f>COUNTIF('団体・参加種目【一般 壮年】 '!$M$15:$N$94,非表示!G7)</f>
        <v>0</v>
      </c>
      <c r="K35" s="147" t="s">
        <v>161</v>
      </c>
      <c r="L35" s="148" t="s">
        <v>162</v>
      </c>
      <c r="M35" s="330">
        <f>IF(J35="","",H35*J35)</f>
        <v>0</v>
      </c>
      <c r="N35" s="330"/>
      <c r="O35" s="147" t="s">
        <v>163</v>
      </c>
      <c r="P35" s="12"/>
      <c r="Q35" s="238"/>
      <c r="R35" s="230" t="s">
        <v>156</v>
      </c>
      <c r="S35" s="78"/>
      <c r="T35" s="147"/>
      <c r="U35" s="147"/>
      <c r="V35" s="147"/>
      <c r="W35" s="236"/>
      <c r="X35" s="12"/>
      <c r="Z35" s="7"/>
    </row>
    <row r="36" spans="2:31" ht="15" customHeight="1">
      <c r="B36" s="12"/>
      <c r="C36" s="12"/>
      <c r="D36" s="119"/>
      <c r="E36" s="145" t="s">
        <v>37</v>
      </c>
      <c r="F36" s="129" t="s">
        <v>38</v>
      </c>
      <c r="G36" s="78"/>
      <c r="H36" s="128">
        <v>1000</v>
      </c>
      <c r="I36" s="9" t="s">
        <v>31</v>
      </c>
      <c r="J36" s="146">
        <f>COUNTIF('団体・参加種目【一般 壮年】 '!$M$15:$N$94,非表示!G8)+COUNTIF('団体・参加種目【一般 壮年】 '!$M$15:$N$94,非表示!G9)+COUNTIF('団体・参加種目【一般 壮年】 '!$M$15:$N$94,非表示!G10)+COUNTIF('団体・参加種目【一般 壮年】 '!$M$15:$N$94,非表示!G11)+COUNTIF('団体・参加種目【一般 壮年】 '!$M$15:$N$94,非表示!G12)</f>
        <v>0</v>
      </c>
      <c r="K36" s="147" t="s">
        <v>161</v>
      </c>
      <c r="L36" s="148" t="s">
        <v>162</v>
      </c>
      <c r="M36" s="330">
        <f>IF(J36="","",H36*J36)</f>
        <v>0</v>
      </c>
      <c r="N36" s="330"/>
      <c r="O36" s="147" t="s">
        <v>163</v>
      </c>
      <c r="P36" s="12"/>
      <c r="Q36" s="238" t="s">
        <v>157</v>
      </c>
      <c r="R36" s="231" t="s">
        <v>174</v>
      </c>
      <c r="S36" s="147"/>
      <c r="T36" s="147"/>
      <c r="U36" s="147"/>
      <c r="V36" s="147"/>
      <c r="W36" s="236"/>
      <c r="X36" s="12"/>
      <c r="Z36" s="7"/>
    </row>
    <row r="37" spans="2:31" ht="15" customHeight="1" thickBot="1">
      <c r="B37" s="12"/>
      <c r="C37" s="12"/>
      <c r="D37" s="119"/>
      <c r="E37" s="145" t="s">
        <v>39</v>
      </c>
      <c r="F37" s="7" t="s">
        <v>40</v>
      </c>
      <c r="G37" s="78"/>
      <c r="H37" s="151">
        <v>2000</v>
      </c>
      <c r="I37" s="9" t="s">
        <v>31</v>
      </c>
      <c r="J37" s="152">
        <f>COUNTIF(団体・参加種目【小中学生】!$B$6:$B$9,"○")+COUNTIF('団体・参加種目【一般 壮年】 '!B6:B9,"○")</f>
        <v>0</v>
      </c>
      <c r="K37" s="153" t="s">
        <v>161</v>
      </c>
      <c r="L37" s="154" t="s">
        <v>162</v>
      </c>
      <c r="M37" s="331">
        <f>IF(J37="","",H37*J37)</f>
        <v>0</v>
      </c>
      <c r="N37" s="331"/>
      <c r="O37" s="153" t="s">
        <v>163</v>
      </c>
      <c r="P37" s="12"/>
      <c r="Q37" s="242"/>
      <c r="R37" s="12"/>
      <c r="S37" s="78"/>
      <c r="T37" s="78"/>
      <c r="U37" s="12"/>
      <c r="V37" s="12"/>
      <c r="W37" s="243"/>
      <c r="X37" s="12"/>
      <c r="Z37" s="7"/>
    </row>
    <row r="38" spans="2:31" ht="15" customHeight="1" thickTop="1" thickBot="1">
      <c r="B38" s="12"/>
      <c r="C38" s="12"/>
      <c r="D38" s="119"/>
      <c r="E38" s="78"/>
      <c r="F38" s="155"/>
      <c r="G38" s="12"/>
      <c r="H38" s="156" t="s">
        <v>41</v>
      </c>
      <c r="I38" s="156"/>
      <c r="J38" s="157">
        <f>SUM(J33:J37)</f>
        <v>0</v>
      </c>
      <c r="K38" s="147" t="s">
        <v>161</v>
      </c>
      <c r="L38" s="149"/>
      <c r="M38" s="295">
        <f>IF(J38="","",SUM(M33:N37))</f>
        <v>0</v>
      </c>
      <c r="N38" s="295"/>
      <c r="O38" s="147" t="s">
        <v>163</v>
      </c>
      <c r="P38" s="12"/>
      <c r="Q38" s="239"/>
      <c r="R38" s="244"/>
      <c r="S38" s="240"/>
      <c r="T38" s="240"/>
      <c r="U38" s="240"/>
      <c r="V38" s="240"/>
      <c r="W38" s="241"/>
      <c r="X38" s="12"/>
      <c r="Z38" s="7"/>
    </row>
    <row r="39" spans="2:31" ht="15" customHeight="1">
      <c r="B39" s="112"/>
      <c r="C39" s="112"/>
      <c r="D39" s="117"/>
      <c r="E39" s="78"/>
      <c r="F39" s="12"/>
      <c r="G39" s="155"/>
      <c r="H39" s="12"/>
      <c r="I39" s="158"/>
      <c r="J39" s="158"/>
      <c r="K39" s="12"/>
      <c r="L39" s="12"/>
      <c r="M39" s="12"/>
      <c r="N39" s="12"/>
      <c r="O39" s="12"/>
      <c r="P39" s="12"/>
      <c r="Q39" s="12"/>
      <c r="R39" s="12"/>
      <c r="S39" s="12"/>
      <c r="T39" s="12"/>
      <c r="U39" s="12"/>
      <c r="V39" s="12"/>
      <c r="W39" s="12"/>
      <c r="X39" s="12"/>
    </row>
    <row r="40" spans="2:31" ht="15" customHeight="1">
      <c r="B40" s="117">
        <v>3</v>
      </c>
      <c r="C40" s="159" t="s">
        <v>42</v>
      </c>
      <c r="D40" s="60"/>
      <c r="E40" s="145"/>
      <c r="F40" s="12"/>
      <c r="G40" s="12"/>
      <c r="H40" s="160" t="s">
        <v>43</v>
      </c>
      <c r="I40" s="142" t="s">
        <v>158</v>
      </c>
      <c r="J40" s="161" t="s">
        <v>44</v>
      </c>
      <c r="K40" s="142" t="s">
        <v>158</v>
      </c>
      <c r="L40" s="149"/>
      <c r="M40" s="12"/>
      <c r="N40" s="12"/>
      <c r="O40" s="12"/>
      <c r="P40" s="117">
        <v>4</v>
      </c>
      <c r="Q40" s="103" t="s">
        <v>109</v>
      </c>
      <c r="R40" s="12"/>
      <c r="S40" s="12"/>
      <c r="T40" s="112"/>
      <c r="U40" s="112"/>
      <c r="V40" s="12"/>
      <c r="W40" s="12"/>
      <c r="X40" s="12"/>
    </row>
    <row r="41" spans="2:31" ht="15" customHeight="1">
      <c r="B41" s="162"/>
      <c r="C41" s="163"/>
      <c r="D41" s="162"/>
      <c r="E41" s="145" t="s">
        <v>13</v>
      </c>
      <c r="F41" s="129" t="s">
        <v>30</v>
      </c>
      <c r="G41" s="12"/>
      <c r="H41" s="149"/>
      <c r="I41" s="164">
        <f>COUNTIF(団体・参加種目【小中学生】!$AA$15:$AA$94,非表示!R2)+COUNTIF(団体・参加種目【小中学生】!$AA$15:$AA$94,非表示!R3)+COUNTIF(団体・参加種目【小中学生】!$AA$15:$AA$94,非表示!R4)+COUNTIF(団体・参加種目【小中学生】!$AA$15:$AA$94,非表示!R5)</f>
        <v>0</v>
      </c>
      <c r="J41" s="165" t="s">
        <v>159</v>
      </c>
      <c r="K41" s="164">
        <f>COUNTIF(団体・参加種目【小中学生】!$AA$15:$AA$94,非表示!Q2)+COUNTIF(団体・参加種目【小中学生】!$AA$15:$AA$94,非表示!Q3)+COUNTIF(団体・参加種目【小中学生】!$AA$15:$AA$94,非表示!Q4)+COUNTIF(団体・参加種目【小中学生】!$AA$15:$AA$94,非表示!Q5)</f>
        <v>0</v>
      </c>
      <c r="L41" s="165" t="s">
        <v>159</v>
      </c>
      <c r="M41" s="12"/>
      <c r="N41" s="12"/>
      <c r="O41" s="12"/>
      <c r="P41" s="12"/>
      <c r="Q41" s="60" t="s">
        <v>45</v>
      </c>
      <c r="R41" s="112"/>
      <c r="S41" s="112"/>
      <c r="T41" s="112"/>
      <c r="U41" s="112"/>
      <c r="V41" s="12"/>
      <c r="W41" s="142" t="s">
        <v>158</v>
      </c>
      <c r="X41" s="12"/>
    </row>
    <row r="42" spans="2:31" ht="15" customHeight="1">
      <c r="B42" s="162"/>
      <c r="C42" s="166"/>
      <c r="D42" s="162"/>
      <c r="E42" s="145" t="s">
        <v>164</v>
      </c>
      <c r="F42" s="129" t="s">
        <v>34</v>
      </c>
      <c r="G42" s="12"/>
      <c r="H42" s="149"/>
      <c r="I42" s="164">
        <f>COUNTIF(団体・参加種目【小中学生】!$AA$15:$AA$94,非表示!R6)</f>
        <v>0</v>
      </c>
      <c r="J42" s="165" t="s">
        <v>159</v>
      </c>
      <c r="K42" s="164">
        <f>COUNTIF(団体・参加種目【小中学生】!$AA$15:$AA$94,非表示!Q6)</f>
        <v>0</v>
      </c>
      <c r="L42" s="165" t="s">
        <v>159</v>
      </c>
      <c r="M42" s="12"/>
      <c r="N42" s="12"/>
      <c r="O42" s="12"/>
      <c r="P42" s="12"/>
      <c r="Q42" s="112"/>
      <c r="R42" s="112"/>
      <c r="S42" s="112"/>
      <c r="T42" s="112"/>
      <c r="U42" s="112"/>
      <c r="V42" s="12"/>
      <c r="W42" s="224">
        <f>COUNTA('撮影許可申請書 '!C15:C49)</f>
        <v>0</v>
      </c>
      <c r="X42" s="167" t="s">
        <v>159</v>
      </c>
    </row>
    <row r="43" spans="2:31" ht="15" customHeight="1">
      <c r="B43" s="12"/>
      <c r="C43" s="166"/>
      <c r="D43" s="162"/>
      <c r="E43" s="145" t="s">
        <v>35</v>
      </c>
      <c r="F43" s="129" t="s">
        <v>36</v>
      </c>
      <c r="G43" s="12"/>
      <c r="H43" s="149"/>
      <c r="I43" s="164">
        <f>COUNTIF('団体・参加種目【一般 壮年】 '!$AA$15:$AA$94,非表示!R7)</f>
        <v>0</v>
      </c>
      <c r="J43" s="165" t="s">
        <v>159</v>
      </c>
      <c r="K43" s="164">
        <f>COUNTIF('団体・参加種目【一般 壮年】 '!$AA$15:$AA$94,非表示!Q7)</f>
        <v>0</v>
      </c>
      <c r="L43" s="165" t="s">
        <v>159</v>
      </c>
      <c r="M43" s="12"/>
      <c r="N43" s="12"/>
      <c r="O43" s="12"/>
      <c r="P43" s="12">
        <v>5</v>
      </c>
      <c r="Q43" s="159" t="s">
        <v>110</v>
      </c>
      <c r="R43" s="112"/>
      <c r="S43" s="112"/>
      <c r="T43" s="112"/>
      <c r="U43" s="112"/>
      <c r="V43" s="12"/>
      <c r="W43" s="90"/>
      <c r="X43" s="12"/>
    </row>
    <row r="44" spans="2:31" ht="15" customHeight="1" thickBot="1">
      <c r="B44" s="12"/>
      <c r="C44" s="12"/>
      <c r="D44" s="12"/>
      <c r="E44" s="145" t="s">
        <v>37</v>
      </c>
      <c r="F44" s="129" t="s">
        <v>38</v>
      </c>
      <c r="G44" s="12"/>
      <c r="H44" s="168"/>
      <c r="I44" s="152">
        <f>COUNTIF('団体・参加種目【一般 壮年】 '!$AA$15:$AA$94,非表示!R8)+COUNTIF('団体・参加種目【一般 壮年】 '!$AA$15:$AA$94,非表示!R9)+COUNTIF('団体・参加種目【一般 壮年】 '!$AA$15:$AA$94,非表示!R10)+COUNTIF('団体・参加種目【一般 壮年】 '!$AA$15:$AA$94,非表示!R11)+COUNTIF('団体・参加種目【一般 壮年】 '!$AA$15:$AA$94,非表示!R12)</f>
        <v>0</v>
      </c>
      <c r="J44" s="169" t="s">
        <v>159</v>
      </c>
      <c r="K44" s="170">
        <f>COUNTIF('団体・参加種目【一般 壮年】 '!$AA$15:$AA$94,非表示!Q8)+COUNTIF('団体・参加種目【一般 壮年】 '!$AA$15:$AA$94,非表示!Q9)+COUNTIF('団体・参加種目【一般 壮年】 '!$AA$15:$AA$94,非表示!Q10)+COUNTIF('団体・参加種目【一般 壮年】 '!$AA$15:$AA$94,非表示!Q11)+COUNTIF('団体・参加種目【一般 壮年】 '!$AA$15:$AA$94,非表示!Q12)</f>
        <v>0</v>
      </c>
      <c r="L44" s="169" t="s">
        <v>159</v>
      </c>
      <c r="M44" s="149"/>
      <c r="N44" s="142" t="s">
        <v>158</v>
      </c>
      <c r="O44" s="149"/>
      <c r="P44" s="12"/>
      <c r="Q44" s="60" t="s">
        <v>46</v>
      </c>
      <c r="R44" s="112"/>
      <c r="S44" s="112"/>
      <c r="T44" s="112"/>
      <c r="U44" s="112"/>
      <c r="V44" s="12"/>
      <c r="W44" s="142" t="s">
        <v>158</v>
      </c>
      <c r="X44" s="12"/>
    </row>
    <row r="45" spans="2:31" ht="15" customHeight="1" thickTop="1">
      <c r="B45" s="12"/>
      <c r="C45" s="12"/>
      <c r="D45" s="12"/>
      <c r="E45" s="12"/>
      <c r="F45" s="126"/>
      <c r="G45" s="126"/>
      <c r="H45" s="171" t="s">
        <v>160</v>
      </c>
      <c r="I45" s="248">
        <f>SUM(I41:I44)</f>
        <v>0</v>
      </c>
      <c r="J45" s="165" t="s">
        <v>159</v>
      </c>
      <c r="K45" s="248">
        <f>SUM(K41:K44)</f>
        <v>0</v>
      </c>
      <c r="L45" s="165" t="s">
        <v>159</v>
      </c>
      <c r="M45" s="172" t="s">
        <v>47</v>
      </c>
      <c r="N45" s="224">
        <f>I45+K45</f>
        <v>0</v>
      </c>
      <c r="O45" s="167" t="s">
        <v>159</v>
      </c>
      <c r="P45" s="12"/>
      <c r="Q45" s="60" t="s">
        <v>48</v>
      </c>
      <c r="R45" s="112"/>
      <c r="S45" s="112"/>
      <c r="T45" s="112"/>
      <c r="U45" s="112"/>
      <c r="V45" s="12"/>
      <c r="W45" s="224">
        <f>COUNTIF(団体・参加種目【小中学生】!$Z$15:$Z$94,非表示!L2)+COUNTIF('団体・参加種目【一般 壮年】 '!Z15:Z94,非表示!L2)</f>
        <v>0</v>
      </c>
      <c r="X45" s="167" t="s">
        <v>159</v>
      </c>
    </row>
    <row r="46" spans="2:31" ht="15" customHeight="1">
      <c r="B46" s="12"/>
      <c r="C46" s="12"/>
      <c r="D46" s="12"/>
      <c r="E46" s="117"/>
      <c r="F46" s="12"/>
      <c r="G46" s="162"/>
      <c r="H46" s="12"/>
      <c r="I46" s="12"/>
      <c r="J46" s="155"/>
      <c r="K46" s="12"/>
      <c r="L46" s="158"/>
      <c r="M46" s="158"/>
      <c r="N46" s="12"/>
      <c r="O46" s="12"/>
      <c r="P46" s="12"/>
      <c r="Q46" s="12"/>
      <c r="R46" s="12"/>
      <c r="S46" s="12"/>
      <c r="T46" s="12"/>
      <c r="U46" s="12"/>
      <c r="V46" s="12"/>
      <c r="W46" s="12"/>
      <c r="X46" s="12"/>
    </row>
    <row r="47" spans="2:31" ht="15" customHeight="1">
      <c r="B47" s="12">
        <v>6</v>
      </c>
      <c r="C47" s="144" t="s">
        <v>49</v>
      </c>
      <c r="D47" s="12"/>
      <c r="E47" s="12"/>
      <c r="F47" s="9" t="s">
        <v>112</v>
      </c>
      <c r="G47" s="12"/>
      <c r="H47" s="11"/>
      <c r="I47" s="11"/>
      <c r="J47" s="11"/>
      <c r="K47" s="9"/>
      <c r="L47" s="9"/>
      <c r="M47" s="142" t="s">
        <v>158</v>
      </c>
      <c r="N47" s="94"/>
      <c r="O47" s="12"/>
      <c r="P47" s="7" t="str">
        <f>IF(COUNTA(D49:G52)&lt;2,"協力役員のご協力をお願いします","")</f>
        <v>協力役員のご協力をお願いします</v>
      </c>
      <c r="Q47" s="12"/>
      <c r="R47" s="12"/>
      <c r="S47" s="119"/>
      <c r="T47" s="12"/>
      <c r="U47" s="119"/>
      <c r="V47" s="12"/>
      <c r="W47" s="126"/>
      <c r="X47" s="90"/>
      <c r="Y47" s="2"/>
      <c r="Z47" s="6"/>
    </row>
    <row r="48" spans="2:31" ht="15" customHeight="1" thickBot="1">
      <c r="B48" s="12"/>
      <c r="C48" s="92" t="s">
        <v>6</v>
      </c>
      <c r="D48" s="306" t="s">
        <v>50</v>
      </c>
      <c r="E48" s="306"/>
      <c r="F48" s="306"/>
      <c r="G48" s="306" t="s">
        <v>24</v>
      </c>
      <c r="H48" s="306"/>
      <c r="I48" s="306"/>
      <c r="J48" s="173" t="s">
        <v>51</v>
      </c>
      <c r="K48" s="289" t="s">
        <v>52</v>
      </c>
      <c r="L48" s="289"/>
      <c r="M48" s="174" t="s">
        <v>53</v>
      </c>
      <c r="N48" s="175" t="s">
        <v>111</v>
      </c>
      <c r="O48" s="173" t="s">
        <v>54</v>
      </c>
      <c r="P48" s="306" t="s">
        <v>55</v>
      </c>
      <c r="Q48" s="306"/>
      <c r="R48" s="173" t="s">
        <v>56</v>
      </c>
      <c r="S48" s="306" t="s">
        <v>32</v>
      </c>
      <c r="T48" s="306"/>
      <c r="U48" s="306"/>
      <c r="V48" s="306" t="s">
        <v>57</v>
      </c>
      <c r="W48" s="306"/>
      <c r="X48" s="306"/>
      <c r="AB48" s="2"/>
      <c r="AC48" s="2"/>
    </row>
    <row r="49" spans="2:24" ht="15" customHeight="1">
      <c r="B49" s="12"/>
      <c r="C49" s="307">
        <v>1</v>
      </c>
      <c r="D49" s="296"/>
      <c r="E49" s="301"/>
      <c r="F49" s="301"/>
      <c r="G49" s="303"/>
      <c r="H49" s="303"/>
      <c r="I49" s="303"/>
      <c r="J49" s="301"/>
      <c r="K49" s="285"/>
      <c r="L49" s="286"/>
      <c r="M49" s="292" t="str">
        <f>IF(D49="","",ROUNDDOWN((非表示!$B$5-K49)/10000,0))</f>
        <v/>
      </c>
      <c r="N49" s="296"/>
      <c r="O49" s="301"/>
      <c r="P49" s="303"/>
      <c r="Q49" s="303"/>
      <c r="R49" s="264"/>
      <c r="S49" s="301"/>
      <c r="T49" s="301"/>
      <c r="U49" s="301"/>
      <c r="V49" s="301"/>
      <c r="W49" s="301"/>
      <c r="X49" s="302"/>
    </row>
    <row r="50" spans="2:24" ht="15" customHeight="1">
      <c r="B50" s="12"/>
      <c r="C50" s="307"/>
      <c r="D50" s="297"/>
      <c r="E50" s="293"/>
      <c r="F50" s="293"/>
      <c r="G50" s="304"/>
      <c r="H50" s="304"/>
      <c r="I50" s="304"/>
      <c r="J50" s="293"/>
      <c r="K50" s="287"/>
      <c r="L50" s="288"/>
      <c r="M50" s="292"/>
      <c r="N50" s="297"/>
      <c r="O50" s="293"/>
      <c r="P50" s="304"/>
      <c r="Q50" s="304"/>
      <c r="R50" s="176"/>
      <c r="S50" s="293"/>
      <c r="T50" s="293"/>
      <c r="U50" s="293"/>
      <c r="V50" s="293"/>
      <c r="W50" s="293"/>
      <c r="X50" s="299"/>
    </row>
    <row r="51" spans="2:24" ht="15" customHeight="1">
      <c r="B51" s="12"/>
      <c r="C51" s="307">
        <v>2</v>
      </c>
      <c r="D51" s="297"/>
      <c r="E51" s="293"/>
      <c r="F51" s="293"/>
      <c r="G51" s="304"/>
      <c r="H51" s="304"/>
      <c r="I51" s="304"/>
      <c r="J51" s="293"/>
      <c r="K51" s="287"/>
      <c r="L51" s="288"/>
      <c r="M51" s="292" t="str">
        <f>IF(D51="","",ROUNDDOWN((非表示!$B$5-K51)/10000,0))</f>
        <v/>
      </c>
      <c r="N51" s="297"/>
      <c r="O51" s="293"/>
      <c r="P51" s="304"/>
      <c r="Q51" s="304"/>
      <c r="R51" s="176"/>
      <c r="S51" s="293"/>
      <c r="T51" s="293"/>
      <c r="U51" s="293"/>
      <c r="V51" s="293"/>
      <c r="W51" s="293"/>
      <c r="X51" s="299"/>
    </row>
    <row r="52" spans="2:24" ht="15" customHeight="1" thickBot="1">
      <c r="B52" s="12"/>
      <c r="C52" s="307"/>
      <c r="D52" s="298"/>
      <c r="E52" s="294"/>
      <c r="F52" s="294"/>
      <c r="G52" s="305"/>
      <c r="H52" s="305"/>
      <c r="I52" s="305"/>
      <c r="J52" s="294"/>
      <c r="K52" s="290"/>
      <c r="L52" s="291"/>
      <c r="M52" s="292"/>
      <c r="N52" s="298"/>
      <c r="O52" s="294"/>
      <c r="P52" s="305"/>
      <c r="Q52" s="305"/>
      <c r="R52" s="265"/>
      <c r="S52" s="294"/>
      <c r="T52" s="294"/>
      <c r="U52" s="294"/>
      <c r="V52" s="294"/>
      <c r="W52" s="294"/>
      <c r="X52" s="300"/>
    </row>
    <row r="53" spans="2:24" ht="13.9" customHeight="1"/>
    <row r="54" spans="2:24" ht="13.9" customHeight="1"/>
    <row r="55" spans="2:24" ht="13.9" customHeight="1"/>
    <row r="56" spans="2:24" ht="15" customHeight="1"/>
    <row r="57" spans="2:24" ht="15" customHeight="1"/>
    <row r="58" spans="2:24" ht="15" customHeight="1"/>
    <row r="59" spans="2:24" ht="15" customHeight="1"/>
    <row r="60" spans="2:24" ht="15" customHeight="1"/>
    <row r="61" spans="2:24" ht="15" customHeight="1"/>
    <row r="62" spans="2:24" ht="15" customHeight="1"/>
    <row r="63" spans="2:24" ht="15" customHeight="1"/>
    <row r="64" spans="2:2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sheetProtection algorithmName="SHA-512" hashValue="v73B+P7Q1WeChD1hwdtY+6XmxY00Sd//EwFG0ybMUIu3lQ5GjCmmB7Dm+2moE3KRcHjhcWMmxJ2K0OFJPSvosg==" saltValue="VU0tpmeYH5tkfC7oaQXMVg==" spinCount="100000" sheet="1" objects="1" scenarios="1"/>
  <mergeCells count="66">
    <mergeCell ref="G19:R19"/>
    <mergeCell ref="G20:N20"/>
    <mergeCell ref="G21:N21"/>
    <mergeCell ref="G12:R12"/>
    <mergeCell ref="G13:M13"/>
    <mergeCell ref="G16:H16"/>
    <mergeCell ref="I16:P16"/>
    <mergeCell ref="Q16:R16"/>
    <mergeCell ref="R2:S2"/>
    <mergeCell ref="T2:V2"/>
    <mergeCell ref="W2:X2"/>
    <mergeCell ref="W3:X3"/>
    <mergeCell ref="G11:R11"/>
    <mergeCell ref="N4:O4"/>
    <mergeCell ref="P4:X4"/>
    <mergeCell ref="M33:N33"/>
    <mergeCell ref="M34:N34"/>
    <mergeCell ref="M35:N35"/>
    <mergeCell ref="M36:N36"/>
    <mergeCell ref="M37:N37"/>
    <mergeCell ref="D48:F48"/>
    <mergeCell ref="E22:F22"/>
    <mergeCell ref="S48:U48"/>
    <mergeCell ref="G22:H22"/>
    <mergeCell ref="J22:K22"/>
    <mergeCell ref="M22:N22"/>
    <mergeCell ref="G23:N23"/>
    <mergeCell ref="G26:N26"/>
    <mergeCell ref="G27:H27"/>
    <mergeCell ref="J27:K27"/>
    <mergeCell ref="M27:N27"/>
    <mergeCell ref="G25:N25"/>
    <mergeCell ref="G29:N29"/>
    <mergeCell ref="G30:N30"/>
    <mergeCell ref="G48:I48"/>
    <mergeCell ref="M32:N32"/>
    <mergeCell ref="C51:C52"/>
    <mergeCell ref="D51:F52"/>
    <mergeCell ref="J51:J52"/>
    <mergeCell ref="C49:C50"/>
    <mergeCell ref="D49:F50"/>
    <mergeCell ref="J49:J50"/>
    <mergeCell ref="G49:I50"/>
    <mergeCell ref="G51:I52"/>
    <mergeCell ref="M38:N38"/>
    <mergeCell ref="N49:N50"/>
    <mergeCell ref="N51:N52"/>
    <mergeCell ref="S51:U51"/>
    <mergeCell ref="V51:X52"/>
    <mergeCell ref="S52:U52"/>
    <mergeCell ref="O49:O50"/>
    <mergeCell ref="S49:U49"/>
    <mergeCell ref="V49:X50"/>
    <mergeCell ref="S50:U50"/>
    <mergeCell ref="P49:Q49"/>
    <mergeCell ref="P50:Q50"/>
    <mergeCell ref="P51:Q51"/>
    <mergeCell ref="P52:Q52"/>
    <mergeCell ref="V48:X48"/>
    <mergeCell ref="P48:Q48"/>
    <mergeCell ref="K49:L50"/>
    <mergeCell ref="K48:L48"/>
    <mergeCell ref="K51:L52"/>
    <mergeCell ref="M51:M52"/>
    <mergeCell ref="O51:O52"/>
    <mergeCell ref="M49:M50"/>
  </mergeCells>
  <phoneticPr fontId="3"/>
  <dataValidations count="8">
    <dataValidation allowBlank="1" showInputMessage="1" showErrorMessage="1" promptTitle="略称名" prompt="各セル１文字のみ入力" sqref="G14:M14 Y14" xr:uid="{8B8FFC93-60B8-437D-BEE5-7181BCBA1F28}"/>
    <dataValidation allowBlank="1" showInputMessage="1" showErrorMessage="1" promptTitle="年齢" prompt="入力不可" sqref="M49 M51" xr:uid="{1A00DC88-E452-4C24-9164-8009AE876533}"/>
    <dataValidation allowBlank="1" showInputMessage="1" showErrorMessage="1" promptTitle="生年月日" prompt="整数８桁で入力" sqref="K49 K51" xr:uid="{604F8C2A-F699-4E45-AE86-0E208F6952A4}"/>
    <dataValidation type="textLength" operator="greaterThan" showInputMessage="1" showErrorMessage="1" errorTitle="空白エラー" error="入力必須です。" sqref="E31 J22 M27 J27 M22 G30 G12:G13 G21:G24 G26:G28" xr:uid="{E55E2917-2E79-44C8-9ABA-527D5C3C38E6}">
      <formula1>0</formula1>
    </dataValidation>
    <dataValidation type="textLength" operator="greaterThan" showInputMessage="1" showErrorMessage="1" errorTitle="空欄エラー" error="入力必須です。" sqref="G29 G11 G13 G19:G20 G25" xr:uid="{675A45B4-1916-4391-8481-5B35901FFDCA}">
      <formula1>0</formula1>
    </dataValidation>
    <dataValidation type="textLength" operator="equal" showInputMessage="1" showErrorMessage="1" errorTitle="郵便番号エラー" error="３桁で入力してください。" sqref="G18" xr:uid="{ECCAB5EF-30EC-4AF0-A11D-826FCE6DEC5E}">
      <formula1>3</formula1>
    </dataValidation>
    <dataValidation type="textLength" operator="equal" showInputMessage="1" showErrorMessage="1" errorTitle="郵便番号エラー" error="4桁で入力してください。" sqref="I18:J18" xr:uid="{30D6A5A5-CBC7-4246-A588-D550FA658569}">
      <formula1>4</formula1>
    </dataValidation>
    <dataValidation type="whole" allowBlank="1" showInputMessage="1" showErrorMessage="1" sqref="F38 J46 G39" xr:uid="{FDCFADDA-61B7-4B5F-B40C-230181757DC1}">
      <formula1>0</formula1>
      <formula2>8</formula2>
    </dataValidation>
  </dataValidations>
  <pageMargins left="0.39370078740157483" right="0.19685039370078741" top="0.39370078740157483" bottom="0.19685039370078741" header="0" footer="0"/>
  <pageSetup paperSize="9" orientation="portrait" horizontalDpi="4294967293"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CF55C08-1178-44EF-A890-D899813B2DC8}">
          <x14:formula1>
            <xm:f>非表示!$N$2</xm:f>
          </x14:formula1>
          <xm:sqref>Q3</xm:sqref>
        </x14:dataValidation>
        <x14:dataValidation type="list" allowBlank="1" showInputMessage="1" showErrorMessage="1" xr:uid="{483D3DE9-77F5-4157-BF5B-5E7C3BC997C3}">
          <x14:formula1>
            <xm:f>非表示!$O$2:$O$4</xm:f>
          </x14:formula1>
          <xm:sqref>V49:X52</xm:sqref>
        </x14:dataValidation>
        <x14:dataValidation type="list" allowBlank="1" showInputMessage="1" showErrorMessage="1" xr:uid="{E8598AEF-4EBF-4AF4-96AF-7622F5BCE07A}">
          <x14:formula1>
            <xm:f>非表示!$I$2:$I$6</xm:f>
          </x14:formula1>
          <xm:sqref>S49:U52</xm:sqref>
        </x14:dataValidation>
        <x14:dataValidation type="list" allowBlank="1" showInputMessage="1" showErrorMessage="1" xr:uid="{69F5A0A5-2A5C-4931-85B3-EF6FF7FB8755}">
          <x14:formula1>
            <xm:f>非表示!$J$2:$J$4</xm:f>
          </x14:formula1>
          <xm:sqref>R49:R52</xm:sqref>
        </x14:dataValidation>
        <x14:dataValidation type="list" allowBlank="1" showInputMessage="1" showErrorMessage="1" xr:uid="{557AD87F-6CC9-4191-B755-CB599F056AAB}">
          <x14:formula1>
            <xm:f>非表示!$H$2:$H$7</xm:f>
          </x14:formula1>
          <xm:sqref>P49:Q52</xm:sqref>
        </x14:dataValidation>
        <x14:dataValidation type="list" allowBlank="1" showInputMessage="1" showErrorMessage="1" xr:uid="{D4CB75B9-D2ED-4B67-AF3B-64456BB33676}">
          <x14:formula1>
            <xm:f>非表示!$E$2:$E$3</xm:f>
          </x14:formula1>
          <xm:sqref>N49:O52</xm:sqref>
        </x14:dataValidation>
        <x14:dataValidation type="list" allowBlank="1" showInputMessage="1" showErrorMessage="1" xr:uid="{5EB94F42-6C58-431D-A680-1B07591D976B}">
          <x14:formula1>
            <xm:f>非表示!$F$2:$F$3</xm:f>
          </x14:formula1>
          <xm:sqref>J49:J52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7D62-2DCF-4BC9-AB3C-B09534038400}">
  <dimension ref="B1:AC97"/>
  <sheetViews>
    <sheetView view="pageBreakPreview" zoomScaleNormal="114" zoomScaleSheetLayoutView="100" workbookViewId="0">
      <selection activeCell="AD19" sqref="AD19"/>
    </sheetView>
  </sheetViews>
  <sheetFormatPr defaultRowHeight="18.75"/>
  <cols>
    <col min="1" max="1" width="0.75" customWidth="1"/>
    <col min="2" max="2" width="2.875" style="15" customWidth="1"/>
    <col min="3" max="3" width="3.875" style="15" customWidth="1"/>
    <col min="4" max="8" width="3.875" style="9" customWidth="1"/>
    <col min="9" max="12" width="3.625" style="9" customWidth="1"/>
    <col min="13" max="18" width="3.625" style="8" customWidth="1"/>
    <col min="19" max="26" width="3.75" style="8" customWidth="1"/>
    <col min="27" max="27" width="0.125" style="223" customWidth="1"/>
  </cols>
  <sheetData>
    <row r="1" spans="2:29" ht="4.9000000000000004" customHeight="1"/>
    <row r="2" spans="2:29" ht="16.5" customHeight="1">
      <c r="B2" s="83" t="s">
        <v>168</v>
      </c>
      <c r="E2" s="274" t="s">
        <v>192</v>
      </c>
      <c r="F2" s="368" t="str">
        <f>IF('団体参加 '!G12=0,"",'団体参加 '!G12)</f>
        <v/>
      </c>
      <c r="G2" s="369"/>
      <c r="H2" s="369"/>
      <c r="I2" s="369"/>
      <c r="J2" s="369"/>
      <c r="K2" s="369"/>
      <c r="L2" s="370"/>
      <c r="N2" s="77" t="s">
        <v>58</v>
      </c>
      <c r="O2" s="9"/>
      <c r="P2" s="9"/>
      <c r="Q2" s="9"/>
      <c r="R2" s="76" t="s">
        <v>90</v>
      </c>
      <c r="S2" s="9"/>
      <c r="T2" s="59"/>
      <c r="U2" s="60"/>
      <c r="V2" s="9"/>
      <c r="X2" s="63" t="s">
        <v>59</v>
      </c>
      <c r="Y2" s="379" t="str">
        <f>IF('団体参加 '!W3="","",'団体参加 '!W3)</f>
        <v/>
      </c>
      <c r="Z2" s="380"/>
    </row>
    <row r="3" spans="2:29" ht="3.4" customHeight="1">
      <c r="B3" s="11"/>
      <c r="C3" s="11"/>
      <c r="D3" s="16"/>
      <c r="E3" s="11"/>
      <c r="F3" s="11"/>
      <c r="G3" s="11"/>
      <c r="H3" s="11"/>
      <c r="I3" s="11"/>
      <c r="J3" s="11"/>
      <c r="K3" s="11"/>
      <c r="M3" s="9"/>
      <c r="N3" s="9"/>
      <c r="O3" s="9"/>
      <c r="P3" s="11"/>
      <c r="Q3" s="9"/>
      <c r="R3" s="9"/>
      <c r="S3" s="17"/>
      <c r="T3" s="17"/>
      <c r="U3" s="9"/>
      <c r="V3" s="9"/>
      <c r="W3" s="9"/>
      <c r="X3" s="16"/>
      <c r="Y3" s="11"/>
      <c r="Z3" s="11"/>
    </row>
    <row r="4" spans="2:29" ht="16.5" customHeight="1">
      <c r="B4" s="11">
        <v>1</v>
      </c>
      <c r="C4" s="7" t="s">
        <v>40</v>
      </c>
      <c r="E4" s="11"/>
      <c r="F4" s="61"/>
      <c r="G4" s="61" t="s">
        <v>60</v>
      </c>
      <c r="M4" s="9"/>
      <c r="N4" s="9"/>
      <c r="O4" s="9"/>
      <c r="P4" s="9"/>
      <c r="Q4" s="9"/>
      <c r="R4" s="9"/>
      <c r="S4" s="9"/>
      <c r="T4" s="9"/>
      <c r="U4" s="9"/>
      <c r="V4" s="9"/>
      <c r="W4" s="9"/>
      <c r="X4" s="9"/>
      <c r="Y4" s="9"/>
      <c r="Z4" s="9"/>
    </row>
    <row r="5" spans="2:29" ht="16.5" customHeight="1" thickBot="1">
      <c r="B5" s="182" t="s">
        <v>54</v>
      </c>
      <c r="C5" s="455" t="s">
        <v>186</v>
      </c>
      <c r="D5" s="456"/>
      <c r="E5" s="457"/>
      <c r="F5" s="266" t="s">
        <v>24</v>
      </c>
      <c r="G5" s="64" t="s">
        <v>61</v>
      </c>
      <c r="H5" s="64" t="s">
        <v>166</v>
      </c>
      <c r="J5" s="399" t="s">
        <v>32</v>
      </c>
      <c r="K5" s="400"/>
      <c r="L5" s="79"/>
      <c r="M5" s="65" t="s">
        <v>56</v>
      </c>
      <c r="N5" s="467" t="s">
        <v>63</v>
      </c>
      <c r="O5" s="467"/>
      <c r="P5" s="467"/>
      <c r="Q5" s="467"/>
      <c r="R5" s="467"/>
      <c r="S5" s="401" t="s">
        <v>64</v>
      </c>
      <c r="T5" s="402"/>
      <c r="U5" s="401" t="s">
        <v>65</v>
      </c>
      <c r="V5" s="402"/>
      <c r="W5" s="401" t="s">
        <v>66</v>
      </c>
      <c r="X5" s="402"/>
      <c r="Y5" s="401" t="s">
        <v>67</v>
      </c>
      <c r="Z5" s="402"/>
    </row>
    <row r="6" spans="2:29" ht="16.5" customHeight="1">
      <c r="B6" s="279"/>
      <c r="C6" s="458" t="str">
        <f>CONCATENATE('団体参加 '!$G$14,'団体参加 '!$H$14,'団体参加 '!$I$14,'団体参加 '!$J$14,'団体参加 '!$K$14,'団体参加 '!$L$14,'団体参加 '!$M$14)</f>
        <v/>
      </c>
      <c r="D6" s="459"/>
      <c r="E6" s="460"/>
      <c r="F6" s="267"/>
      <c r="G6" s="73" t="s">
        <v>68</v>
      </c>
      <c r="H6" s="64" t="s">
        <v>165</v>
      </c>
      <c r="I6" s="67"/>
      <c r="J6" s="64" t="s">
        <v>70</v>
      </c>
      <c r="K6" s="64"/>
      <c r="L6" s="64"/>
      <c r="M6" s="65">
        <v>200</v>
      </c>
      <c r="N6" s="213"/>
      <c r="O6" s="69" t="s">
        <v>71</v>
      </c>
      <c r="P6" s="216"/>
      <c r="Q6" s="69" t="s">
        <v>72</v>
      </c>
      <c r="R6" s="219"/>
      <c r="S6" s="435" ph="1"/>
      <c r="T6" s="436" ph="1"/>
      <c r="U6" s="435" ph="1"/>
      <c r="V6" s="436" ph="1"/>
      <c r="W6" s="437" ph="1"/>
      <c r="X6" s="438" ph="1"/>
      <c r="Y6" s="437" ph="1"/>
      <c r="Z6" s="439" ph="1"/>
      <c r="AA6" s="223" ph="1"/>
      <c r="AB6" ph="1"/>
    </row>
    <row r="7" spans="2:29" ht="16.5" customHeight="1">
      <c r="B7" s="280"/>
      <c r="C7" s="461" t="str">
        <f>CONCATENATE('団体参加 '!$G$14,'団体参加 '!$H$14,'団体参加 '!$I$14,'団体参加 '!$J$14,'団体参加 '!$K$14,'団体参加 '!$L$14,'団体参加 '!$M$14)</f>
        <v/>
      </c>
      <c r="D7" s="462"/>
      <c r="E7" s="463"/>
      <c r="F7" s="267"/>
      <c r="G7" s="73" t="s">
        <v>68</v>
      </c>
      <c r="H7" s="64" t="s">
        <v>165</v>
      </c>
      <c r="I7" s="67"/>
      <c r="J7" s="66" t="s">
        <v>73</v>
      </c>
      <c r="K7" s="66"/>
      <c r="L7" s="64"/>
      <c r="M7" s="65">
        <v>200</v>
      </c>
      <c r="N7" s="214"/>
      <c r="O7" s="68" t="s">
        <v>71</v>
      </c>
      <c r="P7" s="217"/>
      <c r="Q7" s="68" t="s">
        <v>72</v>
      </c>
      <c r="R7" s="220"/>
      <c r="S7" s="405" ph="1"/>
      <c r="T7" s="406" ph="1"/>
      <c r="U7" s="405" ph="1"/>
      <c r="V7" s="406" ph="1"/>
      <c r="W7" s="407" ph="1"/>
      <c r="X7" s="408" ph="1"/>
      <c r="Y7" s="407" ph="1"/>
      <c r="Z7" s="409" ph="1"/>
    </row>
    <row r="8" spans="2:29" ht="16.5" customHeight="1">
      <c r="B8" s="280"/>
      <c r="C8" s="461" t="str">
        <f>CONCATENATE('団体参加 '!$G$14,'団体参加 '!$H$14,'団体参加 '!$I$14,'団体参加 '!$J$14,'団体参加 '!$K$14,'団体参加 '!$L$14,'団体参加 '!$M$14)</f>
        <v/>
      </c>
      <c r="D8" s="462"/>
      <c r="E8" s="463"/>
      <c r="F8" s="267"/>
      <c r="G8" s="73" t="s">
        <v>74</v>
      </c>
      <c r="H8" s="64" t="s">
        <v>165</v>
      </c>
      <c r="I8" s="67"/>
      <c r="J8" s="64" t="s">
        <v>70</v>
      </c>
      <c r="K8" s="64"/>
      <c r="L8" s="64"/>
      <c r="M8" s="65">
        <v>200</v>
      </c>
      <c r="N8" s="214"/>
      <c r="O8" s="68" t="s">
        <v>71</v>
      </c>
      <c r="P8" s="217"/>
      <c r="Q8" s="68" t="s">
        <v>72</v>
      </c>
      <c r="R8" s="220"/>
      <c r="S8" s="405" ph="1"/>
      <c r="T8" s="406" ph="1"/>
      <c r="U8" s="405" ph="1"/>
      <c r="V8" s="406" ph="1"/>
      <c r="W8" s="407" ph="1"/>
      <c r="X8" s="408" ph="1"/>
      <c r="Y8" s="407" ph="1"/>
      <c r="Z8" s="409" ph="1"/>
    </row>
    <row r="9" spans="2:29" ht="16.5" customHeight="1" thickBot="1">
      <c r="B9" s="281"/>
      <c r="C9" s="464" t="str">
        <f>CONCATENATE('団体参加 '!$G$14,'団体参加 '!$H$14,'団体参加 '!$I$14,'団体参加 '!$J$14,'団体参加 '!$K$14,'団体参加 '!$L$14,'団体参加 '!$M$14)</f>
        <v/>
      </c>
      <c r="D9" s="465"/>
      <c r="E9" s="466"/>
      <c r="F9" s="267"/>
      <c r="G9" s="73" t="s">
        <v>74</v>
      </c>
      <c r="H9" s="64" t="s">
        <v>165</v>
      </c>
      <c r="I9" s="67"/>
      <c r="J9" s="66" t="s">
        <v>73</v>
      </c>
      <c r="K9" s="66"/>
      <c r="L9" s="64"/>
      <c r="M9" s="65">
        <v>200</v>
      </c>
      <c r="N9" s="215"/>
      <c r="O9" s="70" t="s">
        <v>71</v>
      </c>
      <c r="P9" s="218"/>
      <c r="Q9" s="70" t="s">
        <v>72</v>
      </c>
      <c r="R9" s="221"/>
      <c r="S9" s="403" ph="1"/>
      <c r="T9" s="404" ph="1"/>
      <c r="U9" s="403" ph="1"/>
      <c r="V9" s="404" ph="1"/>
      <c r="W9" s="410" ph="1"/>
      <c r="X9" s="411" ph="1"/>
      <c r="Y9" s="410" ph="1"/>
      <c r="Z9" s="412" ph="1"/>
    </row>
    <row r="10" spans="2:29" ht="16.5" customHeight="1">
      <c r="B10" s="11"/>
      <c r="C10" s="11"/>
      <c r="D10" s="18"/>
      <c r="E10" s="11"/>
      <c r="F10" s="7"/>
      <c r="G10" s="7"/>
      <c r="H10" s="7"/>
      <c r="I10" s="7"/>
      <c r="J10" s="19"/>
      <c r="K10" s="20"/>
      <c r="L10" s="19"/>
      <c r="M10" s="19"/>
      <c r="N10" s="9"/>
      <c r="O10" s="9"/>
      <c r="P10" s="11"/>
      <c r="Q10" s="7"/>
      <c r="R10" s="7"/>
      <c r="S10" s="7"/>
      <c r="T10" s="7"/>
      <c r="U10" s="7"/>
      <c r="V10" s="19"/>
      <c r="W10" s="20"/>
      <c r="X10" s="72"/>
      <c r="Y10" s="20"/>
      <c r="Z10" s="9"/>
    </row>
    <row r="11" spans="2:29" ht="16.5" customHeight="1">
      <c r="B11" s="11">
        <v>2</v>
      </c>
      <c r="C11" s="7" t="s">
        <v>75</v>
      </c>
      <c r="E11" s="84" t="s">
        <v>175</v>
      </c>
      <c r="F11" s="180"/>
      <c r="G11" s="179"/>
      <c r="H11" s="179"/>
      <c r="I11" s="179"/>
      <c r="J11" s="179"/>
      <c r="K11" s="179"/>
      <c r="L11" s="180"/>
      <c r="M11" s="180"/>
      <c r="N11" s="181"/>
      <c r="O11" s="89" t="s">
        <v>171</v>
      </c>
      <c r="P11" s="80"/>
      <c r="Q11" s="9"/>
      <c r="R11" s="9"/>
      <c r="S11" s="16"/>
      <c r="T11" s="9"/>
      <c r="U11" s="21"/>
      <c r="V11" s="9"/>
      <c r="W11" s="21"/>
      <c r="X11" s="245"/>
      <c r="Y11" s="21"/>
      <c r="Z11" s="16"/>
    </row>
    <row r="12" spans="2:29" ht="16.5" customHeight="1">
      <c r="B12" s="65" t="s">
        <v>6</v>
      </c>
      <c r="C12" s="381" t="s">
        <v>77</v>
      </c>
      <c r="D12" s="382"/>
      <c r="E12" s="383"/>
      <c r="F12" s="381" t="s">
        <v>24</v>
      </c>
      <c r="G12" s="382"/>
      <c r="H12" s="383"/>
      <c r="I12" s="65" t="s">
        <v>76</v>
      </c>
      <c r="J12" s="441" t="s">
        <v>78</v>
      </c>
      <c r="K12" s="441"/>
      <c r="L12" s="441"/>
      <c r="M12" s="441" t="s">
        <v>55</v>
      </c>
      <c r="N12" s="441"/>
      <c r="O12" s="211" t="s">
        <v>53</v>
      </c>
      <c r="P12" s="441" t="s">
        <v>32</v>
      </c>
      <c r="Q12" s="441"/>
      <c r="R12" s="65" t="s">
        <v>56</v>
      </c>
      <c r="S12" s="287" t="s">
        <v>63</v>
      </c>
      <c r="T12" s="287"/>
      <c r="U12" s="287"/>
      <c r="V12" s="287"/>
      <c r="W12" s="287"/>
      <c r="X12" s="442" t="s">
        <v>187</v>
      </c>
      <c r="Y12" s="442"/>
      <c r="Z12" s="81" t="s">
        <v>79</v>
      </c>
    </row>
    <row r="13" spans="2:29" ht="16.5" customHeight="1">
      <c r="B13" s="433" t="s">
        <v>80</v>
      </c>
      <c r="C13" s="384" t="s">
        <v>82</v>
      </c>
      <c r="D13" s="385"/>
      <c r="E13" s="386"/>
      <c r="F13" s="384" t="s">
        <v>83</v>
      </c>
      <c r="G13" s="385"/>
      <c r="H13" s="386"/>
      <c r="I13" s="443" t="s">
        <v>81</v>
      </c>
      <c r="J13" s="443">
        <v>20120906</v>
      </c>
      <c r="K13" s="443"/>
      <c r="L13" s="443"/>
      <c r="M13" s="429" t="s">
        <v>69</v>
      </c>
      <c r="N13" s="429"/>
      <c r="O13" s="445">
        <f>IF(C13="","",ROUNDDOWN((非表示!$B$5-J13)/10000,0))</f>
        <v>14</v>
      </c>
      <c r="P13" s="429" t="s">
        <v>128</v>
      </c>
      <c r="Q13" s="429"/>
      <c r="R13" s="187">
        <v>50</v>
      </c>
      <c r="S13" s="192"/>
      <c r="T13" s="68" t="s">
        <v>71</v>
      </c>
      <c r="U13" s="202" t="s">
        <v>170</v>
      </c>
      <c r="V13" s="68" t="s">
        <v>72</v>
      </c>
      <c r="W13" s="206" t="s">
        <v>89</v>
      </c>
      <c r="X13" s="431" t="s">
        <v>86</v>
      </c>
      <c r="Y13" s="431"/>
      <c r="Z13" s="433" t="s">
        <v>87</v>
      </c>
      <c r="AC13" s="6"/>
    </row>
    <row r="14" spans="2:29" ht="16.5" customHeight="1" thickBot="1">
      <c r="B14" s="433"/>
      <c r="C14" s="387"/>
      <c r="D14" s="388"/>
      <c r="E14" s="389"/>
      <c r="F14" s="387"/>
      <c r="G14" s="388"/>
      <c r="H14" s="389"/>
      <c r="I14" s="444"/>
      <c r="J14" s="444"/>
      <c r="K14" s="444"/>
      <c r="L14" s="444"/>
      <c r="M14" s="430" t="s">
        <v>69</v>
      </c>
      <c r="N14" s="430"/>
      <c r="O14" s="446"/>
      <c r="P14" s="430" t="s">
        <v>140</v>
      </c>
      <c r="Q14" s="430"/>
      <c r="R14" s="188">
        <v>200</v>
      </c>
      <c r="S14" s="193">
        <v>2</v>
      </c>
      <c r="T14" s="71" t="s">
        <v>71</v>
      </c>
      <c r="U14" s="203" t="s">
        <v>84</v>
      </c>
      <c r="V14" s="71" t="s">
        <v>72</v>
      </c>
      <c r="W14" s="207" t="s">
        <v>85</v>
      </c>
      <c r="X14" s="432"/>
      <c r="Y14" s="432"/>
      <c r="Z14" s="434"/>
    </row>
    <row r="15" spans="2:29" ht="16.5" customHeight="1">
      <c r="B15" s="381">
        <v>1</v>
      </c>
      <c r="C15" s="390"/>
      <c r="D15" s="343"/>
      <c r="E15" s="391"/>
      <c r="F15" s="395"/>
      <c r="G15" s="343"/>
      <c r="H15" s="391"/>
      <c r="I15" s="397"/>
      <c r="J15" s="440"/>
      <c r="K15" s="440"/>
      <c r="L15" s="440"/>
      <c r="M15" s="447"/>
      <c r="N15" s="448"/>
      <c r="O15" s="445" t="str">
        <f>IF(C15="","",ROUNDDOWN((非表示!$B$5-J15)/10000,0))</f>
        <v/>
      </c>
      <c r="P15" s="449"/>
      <c r="Q15" s="447"/>
      <c r="R15" s="189"/>
      <c r="S15" s="194"/>
      <c r="T15" s="69" t="s">
        <v>71</v>
      </c>
      <c r="U15" s="184"/>
      <c r="V15" s="69" t="s">
        <v>72</v>
      </c>
      <c r="W15" s="208"/>
      <c r="X15" s="450"/>
      <c r="Y15" s="451"/>
      <c r="Z15" s="454"/>
      <c r="AA15" s="371" t="str">
        <f>CONCATENATE(I15,M15)</f>
        <v/>
      </c>
    </row>
    <row r="16" spans="2:29" ht="16.5" customHeight="1">
      <c r="B16" s="381"/>
      <c r="C16" s="392"/>
      <c r="D16" s="393"/>
      <c r="E16" s="394"/>
      <c r="F16" s="396"/>
      <c r="G16" s="393"/>
      <c r="H16" s="394"/>
      <c r="I16" s="398"/>
      <c r="J16" s="417"/>
      <c r="K16" s="417"/>
      <c r="L16" s="417"/>
      <c r="M16" s="372"/>
      <c r="N16" s="373"/>
      <c r="O16" s="446"/>
      <c r="P16" s="374"/>
      <c r="Q16" s="372"/>
      <c r="R16" s="190"/>
      <c r="S16" s="195"/>
      <c r="T16" s="68" t="s">
        <v>71</v>
      </c>
      <c r="U16" s="204"/>
      <c r="V16" s="68" t="s">
        <v>72</v>
      </c>
      <c r="W16" s="209"/>
      <c r="X16" s="452"/>
      <c r="Y16" s="453"/>
      <c r="Z16" s="375"/>
      <c r="AA16" s="371"/>
    </row>
    <row r="17" spans="2:27" ht="16.5" customHeight="1">
      <c r="B17" s="381">
        <v>2</v>
      </c>
      <c r="C17" s="419"/>
      <c r="D17" s="420"/>
      <c r="E17" s="421"/>
      <c r="F17" s="422"/>
      <c r="G17" s="420"/>
      <c r="H17" s="421"/>
      <c r="I17" s="417"/>
      <c r="J17" s="417"/>
      <c r="K17" s="417"/>
      <c r="L17" s="417"/>
      <c r="M17" s="372"/>
      <c r="N17" s="373"/>
      <c r="O17" s="376" t="str">
        <f>IF(C17="","",ROUNDDOWN((非表示!$B$5-J17)/10000,0))</f>
        <v/>
      </c>
      <c r="P17" s="374"/>
      <c r="Q17" s="372"/>
      <c r="R17" s="190"/>
      <c r="S17" s="195"/>
      <c r="T17" s="68" t="s">
        <v>71</v>
      </c>
      <c r="U17" s="204"/>
      <c r="V17" s="68" t="s">
        <v>72</v>
      </c>
      <c r="W17" s="209"/>
      <c r="X17" s="378"/>
      <c r="Y17" s="378"/>
      <c r="Z17" s="375"/>
      <c r="AA17" s="371" t="str">
        <f>CONCATENATE(I17,M17)</f>
        <v/>
      </c>
    </row>
    <row r="18" spans="2:27" ht="16.5" customHeight="1">
      <c r="B18" s="381"/>
      <c r="C18" s="392"/>
      <c r="D18" s="393"/>
      <c r="E18" s="394"/>
      <c r="F18" s="396"/>
      <c r="G18" s="393"/>
      <c r="H18" s="394"/>
      <c r="I18" s="417"/>
      <c r="J18" s="417"/>
      <c r="K18" s="417"/>
      <c r="L18" s="417"/>
      <c r="M18" s="372"/>
      <c r="N18" s="373"/>
      <c r="O18" s="377"/>
      <c r="P18" s="374"/>
      <c r="Q18" s="372"/>
      <c r="R18" s="190"/>
      <c r="S18" s="195"/>
      <c r="T18" s="68" t="s">
        <v>71</v>
      </c>
      <c r="U18" s="204"/>
      <c r="V18" s="68" t="s">
        <v>72</v>
      </c>
      <c r="W18" s="209"/>
      <c r="X18" s="378"/>
      <c r="Y18" s="378"/>
      <c r="Z18" s="375"/>
      <c r="AA18" s="371"/>
    </row>
    <row r="19" spans="2:27" ht="16.5" customHeight="1">
      <c r="B19" s="381">
        <v>3</v>
      </c>
      <c r="C19" s="419"/>
      <c r="D19" s="420"/>
      <c r="E19" s="421"/>
      <c r="F19" s="422"/>
      <c r="G19" s="420"/>
      <c r="H19" s="421"/>
      <c r="I19" s="417"/>
      <c r="J19" s="417"/>
      <c r="K19" s="417"/>
      <c r="L19" s="417"/>
      <c r="M19" s="372"/>
      <c r="N19" s="373"/>
      <c r="O19" s="376" t="str">
        <f>IF(C19="","",ROUNDDOWN((非表示!$B$5-J19)/10000,0))</f>
        <v/>
      </c>
      <c r="P19" s="374"/>
      <c r="Q19" s="372"/>
      <c r="R19" s="190"/>
      <c r="S19" s="195"/>
      <c r="T19" s="68" t="s">
        <v>71</v>
      </c>
      <c r="U19" s="204"/>
      <c r="V19" s="68" t="s">
        <v>72</v>
      </c>
      <c r="W19" s="209"/>
      <c r="X19" s="378"/>
      <c r="Y19" s="378"/>
      <c r="Z19" s="375"/>
      <c r="AA19" s="371" t="str">
        <f>CONCATENATE(I19,M19)</f>
        <v/>
      </c>
    </row>
    <row r="20" spans="2:27" ht="16.5" customHeight="1">
      <c r="B20" s="381"/>
      <c r="C20" s="392"/>
      <c r="D20" s="393"/>
      <c r="E20" s="394"/>
      <c r="F20" s="396"/>
      <c r="G20" s="393"/>
      <c r="H20" s="394"/>
      <c r="I20" s="417"/>
      <c r="J20" s="417"/>
      <c r="K20" s="417"/>
      <c r="L20" s="417"/>
      <c r="M20" s="372"/>
      <c r="N20" s="373"/>
      <c r="O20" s="377"/>
      <c r="P20" s="374"/>
      <c r="Q20" s="372"/>
      <c r="R20" s="190"/>
      <c r="S20" s="195"/>
      <c r="T20" s="68" t="s">
        <v>71</v>
      </c>
      <c r="U20" s="204"/>
      <c r="V20" s="68" t="s">
        <v>72</v>
      </c>
      <c r="W20" s="209"/>
      <c r="X20" s="378"/>
      <c r="Y20" s="378"/>
      <c r="Z20" s="375"/>
      <c r="AA20" s="371"/>
    </row>
    <row r="21" spans="2:27" ht="16.5" customHeight="1">
      <c r="B21" s="381">
        <v>4</v>
      </c>
      <c r="C21" s="419"/>
      <c r="D21" s="420"/>
      <c r="E21" s="421"/>
      <c r="F21" s="422"/>
      <c r="G21" s="420"/>
      <c r="H21" s="421"/>
      <c r="I21" s="417"/>
      <c r="J21" s="417"/>
      <c r="K21" s="417"/>
      <c r="L21" s="417"/>
      <c r="M21" s="372"/>
      <c r="N21" s="373"/>
      <c r="O21" s="376" t="str">
        <f>IF(C21="","",ROUNDDOWN((非表示!$B$5-J21)/10000,0))</f>
        <v/>
      </c>
      <c r="P21" s="374"/>
      <c r="Q21" s="372"/>
      <c r="R21" s="190"/>
      <c r="S21" s="195"/>
      <c r="T21" s="68" t="s">
        <v>71</v>
      </c>
      <c r="U21" s="204"/>
      <c r="V21" s="68" t="s">
        <v>72</v>
      </c>
      <c r="W21" s="209"/>
      <c r="X21" s="378"/>
      <c r="Y21" s="378"/>
      <c r="Z21" s="375"/>
      <c r="AA21" s="371" t="str">
        <f>CONCATENATE(I21,M21)</f>
        <v/>
      </c>
    </row>
    <row r="22" spans="2:27" ht="16.5" customHeight="1">
      <c r="B22" s="381"/>
      <c r="C22" s="392"/>
      <c r="D22" s="393"/>
      <c r="E22" s="394"/>
      <c r="F22" s="396"/>
      <c r="G22" s="393"/>
      <c r="H22" s="394"/>
      <c r="I22" s="417"/>
      <c r="J22" s="417"/>
      <c r="K22" s="417"/>
      <c r="L22" s="417"/>
      <c r="M22" s="372"/>
      <c r="N22" s="373"/>
      <c r="O22" s="377"/>
      <c r="P22" s="374"/>
      <c r="Q22" s="372"/>
      <c r="R22" s="190"/>
      <c r="S22" s="195"/>
      <c r="T22" s="68" t="s">
        <v>71</v>
      </c>
      <c r="U22" s="204"/>
      <c r="V22" s="68" t="s">
        <v>72</v>
      </c>
      <c r="W22" s="209"/>
      <c r="X22" s="378"/>
      <c r="Y22" s="378"/>
      <c r="Z22" s="375"/>
      <c r="AA22" s="371"/>
    </row>
    <row r="23" spans="2:27" ht="16.5" customHeight="1">
      <c r="B23" s="381">
        <v>5</v>
      </c>
      <c r="C23" s="419"/>
      <c r="D23" s="420"/>
      <c r="E23" s="421"/>
      <c r="F23" s="422"/>
      <c r="G23" s="420"/>
      <c r="H23" s="421"/>
      <c r="I23" s="417"/>
      <c r="J23" s="417"/>
      <c r="K23" s="417"/>
      <c r="L23" s="417"/>
      <c r="M23" s="372"/>
      <c r="N23" s="373"/>
      <c r="O23" s="376" t="str">
        <f>IF(C23="","",ROUNDDOWN((非表示!$B$5-J23)/10000,0))</f>
        <v/>
      </c>
      <c r="P23" s="374"/>
      <c r="Q23" s="372"/>
      <c r="R23" s="190"/>
      <c r="S23" s="195"/>
      <c r="T23" s="68" t="s">
        <v>71</v>
      </c>
      <c r="U23" s="204"/>
      <c r="V23" s="68" t="s">
        <v>72</v>
      </c>
      <c r="W23" s="209"/>
      <c r="X23" s="378"/>
      <c r="Y23" s="378"/>
      <c r="Z23" s="375"/>
      <c r="AA23" s="371" t="str">
        <f>CONCATENATE(I23,M23)</f>
        <v/>
      </c>
    </row>
    <row r="24" spans="2:27" ht="16.5" customHeight="1">
      <c r="B24" s="381"/>
      <c r="C24" s="392"/>
      <c r="D24" s="393"/>
      <c r="E24" s="394"/>
      <c r="F24" s="396"/>
      <c r="G24" s="393"/>
      <c r="H24" s="394"/>
      <c r="I24" s="417"/>
      <c r="J24" s="417"/>
      <c r="K24" s="417"/>
      <c r="L24" s="417"/>
      <c r="M24" s="372"/>
      <c r="N24" s="373"/>
      <c r="O24" s="377"/>
      <c r="P24" s="374"/>
      <c r="Q24" s="372"/>
      <c r="R24" s="190"/>
      <c r="S24" s="195"/>
      <c r="T24" s="68" t="s">
        <v>71</v>
      </c>
      <c r="U24" s="204"/>
      <c r="V24" s="68" t="s">
        <v>72</v>
      </c>
      <c r="W24" s="209"/>
      <c r="X24" s="378"/>
      <c r="Y24" s="378"/>
      <c r="Z24" s="375"/>
      <c r="AA24" s="371"/>
    </row>
    <row r="25" spans="2:27" ht="16.5" customHeight="1">
      <c r="B25" s="381">
        <v>6</v>
      </c>
      <c r="C25" s="419"/>
      <c r="D25" s="420"/>
      <c r="E25" s="421"/>
      <c r="F25" s="422"/>
      <c r="G25" s="420"/>
      <c r="H25" s="421"/>
      <c r="I25" s="417"/>
      <c r="J25" s="417"/>
      <c r="K25" s="417"/>
      <c r="L25" s="417"/>
      <c r="M25" s="372"/>
      <c r="N25" s="373"/>
      <c r="O25" s="376" t="str">
        <f>IF(C25="","",ROUNDDOWN((非表示!$B$5-J25)/10000,0))</f>
        <v/>
      </c>
      <c r="P25" s="374"/>
      <c r="Q25" s="372"/>
      <c r="R25" s="190"/>
      <c r="S25" s="195"/>
      <c r="T25" s="68" t="s">
        <v>71</v>
      </c>
      <c r="U25" s="204"/>
      <c r="V25" s="68" t="s">
        <v>72</v>
      </c>
      <c r="W25" s="209"/>
      <c r="X25" s="378"/>
      <c r="Y25" s="378"/>
      <c r="Z25" s="375"/>
      <c r="AA25" s="371" t="str">
        <f>CONCATENATE(I25,M25)</f>
        <v/>
      </c>
    </row>
    <row r="26" spans="2:27" ht="16.5" customHeight="1">
      <c r="B26" s="381"/>
      <c r="C26" s="392"/>
      <c r="D26" s="393"/>
      <c r="E26" s="394"/>
      <c r="F26" s="396"/>
      <c r="G26" s="393"/>
      <c r="H26" s="394"/>
      <c r="I26" s="417"/>
      <c r="J26" s="417"/>
      <c r="K26" s="417"/>
      <c r="L26" s="417"/>
      <c r="M26" s="372"/>
      <c r="N26" s="373"/>
      <c r="O26" s="377"/>
      <c r="P26" s="374"/>
      <c r="Q26" s="372"/>
      <c r="R26" s="190"/>
      <c r="S26" s="195"/>
      <c r="T26" s="68" t="s">
        <v>71</v>
      </c>
      <c r="U26" s="204"/>
      <c r="V26" s="68" t="s">
        <v>72</v>
      </c>
      <c r="W26" s="209"/>
      <c r="X26" s="378"/>
      <c r="Y26" s="378"/>
      <c r="Z26" s="375"/>
      <c r="AA26" s="371"/>
    </row>
    <row r="27" spans="2:27" ht="16.5" customHeight="1">
      <c r="B27" s="381">
        <v>7</v>
      </c>
      <c r="C27" s="419"/>
      <c r="D27" s="420"/>
      <c r="E27" s="421"/>
      <c r="F27" s="422"/>
      <c r="G27" s="420"/>
      <c r="H27" s="421"/>
      <c r="I27" s="417"/>
      <c r="J27" s="417"/>
      <c r="K27" s="417"/>
      <c r="L27" s="417"/>
      <c r="M27" s="372"/>
      <c r="N27" s="373"/>
      <c r="O27" s="376" t="str">
        <f>IF(C27="","",ROUNDDOWN((非表示!$B$5-J27)/10000,0))</f>
        <v/>
      </c>
      <c r="P27" s="374"/>
      <c r="Q27" s="372"/>
      <c r="R27" s="190"/>
      <c r="S27" s="195"/>
      <c r="T27" s="68" t="s">
        <v>71</v>
      </c>
      <c r="U27" s="204"/>
      <c r="V27" s="68" t="s">
        <v>72</v>
      </c>
      <c r="W27" s="209"/>
      <c r="X27" s="378"/>
      <c r="Y27" s="378"/>
      <c r="Z27" s="375"/>
      <c r="AA27" s="371" t="str">
        <f>CONCATENATE(I27,M27)</f>
        <v/>
      </c>
    </row>
    <row r="28" spans="2:27" ht="16.5" customHeight="1">
      <c r="B28" s="381"/>
      <c r="C28" s="392"/>
      <c r="D28" s="393"/>
      <c r="E28" s="394"/>
      <c r="F28" s="396"/>
      <c r="G28" s="393"/>
      <c r="H28" s="394"/>
      <c r="I28" s="417"/>
      <c r="J28" s="417"/>
      <c r="K28" s="417"/>
      <c r="L28" s="417"/>
      <c r="M28" s="372"/>
      <c r="N28" s="373"/>
      <c r="O28" s="377"/>
      <c r="P28" s="374"/>
      <c r="Q28" s="372"/>
      <c r="R28" s="190"/>
      <c r="S28" s="195"/>
      <c r="T28" s="68" t="s">
        <v>71</v>
      </c>
      <c r="U28" s="204"/>
      <c r="V28" s="68" t="s">
        <v>72</v>
      </c>
      <c r="W28" s="209"/>
      <c r="X28" s="378"/>
      <c r="Y28" s="378"/>
      <c r="Z28" s="375"/>
      <c r="AA28" s="371"/>
    </row>
    <row r="29" spans="2:27" ht="16.5" customHeight="1">
      <c r="B29" s="381">
        <v>8</v>
      </c>
      <c r="C29" s="419"/>
      <c r="D29" s="420"/>
      <c r="E29" s="421"/>
      <c r="F29" s="422"/>
      <c r="G29" s="420"/>
      <c r="H29" s="421"/>
      <c r="I29" s="417"/>
      <c r="J29" s="417"/>
      <c r="K29" s="417"/>
      <c r="L29" s="417"/>
      <c r="M29" s="372"/>
      <c r="N29" s="373"/>
      <c r="O29" s="376" t="str">
        <f>IF(C29="","",ROUNDDOWN((非表示!$B$5-J29)/10000,0))</f>
        <v/>
      </c>
      <c r="P29" s="374"/>
      <c r="Q29" s="372"/>
      <c r="R29" s="190"/>
      <c r="S29" s="195"/>
      <c r="T29" s="68" t="s">
        <v>71</v>
      </c>
      <c r="U29" s="204"/>
      <c r="V29" s="68" t="s">
        <v>72</v>
      </c>
      <c r="W29" s="209"/>
      <c r="X29" s="378"/>
      <c r="Y29" s="378"/>
      <c r="Z29" s="375"/>
      <c r="AA29" s="371" t="str">
        <f>CONCATENATE(I29,M29)</f>
        <v/>
      </c>
    </row>
    <row r="30" spans="2:27" ht="16.5" customHeight="1">
      <c r="B30" s="381"/>
      <c r="C30" s="392"/>
      <c r="D30" s="393"/>
      <c r="E30" s="394"/>
      <c r="F30" s="396"/>
      <c r="G30" s="393"/>
      <c r="H30" s="394"/>
      <c r="I30" s="417"/>
      <c r="J30" s="417"/>
      <c r="K30" s="417"/>
      <c r="L30" s="417"/>
      <c r="M30" s="372"/>
      <c r="N30" s="373"/>
      <c r="O30" s="377"/>
      <c r="P30" s="374"/>
      <c r="Q30" s="372"/>
      <c r="R30" s="190"/>
      <c r="S30" s="195"/>
      <c r="T30" s="68" t="s">
        <v>71</v>
      </c>
      <c r="U30" s="204"/>
      <c r="V30" s="68" t="s">
        <v>72</v>
      </c>
      <c r="W30" s="209"/>
      <c r="X30" s="378"/>
      <c r="Y30" s="378"/>
      <c r="Z30" s="375"/>
      <c r="AA30" s="371"/>
    </row>
    <row r="31" spans="2:27" ht="16.5" customHeight="1">
      <c r="B31" s="381">
        <v>9</v>
      </c>
      <c r="C31" s="419"/>
      <c r="D31" s="420"/>
      <c r="E31" s="421"/>
      <c r="F31" s="422"/>
      <c r="G31" s="420"/>
      <c r="H31" s="421"/>
      <c r="I31" s="417"/>
      <c r="J31" s="417"/>
      <c r="K31" s="417"/>
      <c r="L31" s="417"/>
      <c r="M31" s="372"/>
      <c r="N31" s="373"/>
      <c r="O31" s="376" t="str">
        <f>IF(C31="","",ROUNDDOWN((非表示!$B$5-J31)/10000,0))</f>
        <v/>
      </c>
      <c r="P31" s="374"/>
      <c r="Q31" s="372"/>
      <c r="R31" s="190"/>
      <c r="S31" s="195"/>
      <c r="T31" s="68" t="s">
        <v>71</v>
      </c>
      <c r="U31" s="204"/>
      <c r="V31" s="68" t="s">
        <v>72</v>
      </c>
      <c r="W31" s="209"/>
      <c r="X31" s="378"/>
      <c r="Y31" s="378"/>
      <c r="Z31" s="375"/>
      <c r="AA31" s="371" t="str">
        <f>CONCATENATE(I31,M31)</f>
        <v/>
      </c>
    </row>
    <row r="32" spans="2:27" ht="16.5" customHeight="1">
      <c r="B32" s="381"/>
      <c r="C32" s="392"/>
      <c r="D32" s="393"/>
      <c r="E32" s="394"/>
      <c r="F32" s="396"/>
      <c r="G32" s="393"/>
      <c r="H32" s="394"/>
      <c r="I32" s="417"/>
      <c r="J32" s="417"/>
      <c r="K32" s="417"/>
      <c r="L32" s="417"/>
      <c r="M32" s="372"/>
      <c r="N32" s="373"/>
      <c r="O32" s="377"/>
      <c r="P32" s="374"/>
      <c r="Q32" s="372"/>
      <c r="R32" s="190"/>
      <c r="S32" s="195"/>
      <c r="T32" s="68" t="s">
        <v>71</v>
      </c>
      <c r="U32" s="204"/>
      <c r="V32" s="68" t="s">
        <v>72</v>
      </c>
      <c r="W32" s="209"/>
      <c r="X32" s="378"/>
      <c r="Y32" s="378"/>
      <c r="Z32" s="375"/>
      <c r="AA32" s="371"/>
    </row>
    <row r="33" spans="2:27" ht="16.5" customHeight="1">
      <c r="B33" s="381">
        <v>10</v>
      </c>
      <c r="C33" s="419"/>
      <c r="D33" s="420"/>
      <c r="E33" s="421"/>
      <c r="F33" s="422"/>
      <c r="G33" s="420"/>
      <c r="H33" s="421"/>
      <c r="I33" s="417"/>
      <c r="J33" s="417"/>
      <c r="K33" s="417"/>
      <c r="L33" s="417"/>
      <c r="M33" s="372"/>
      <c r="N33" s="373"/>
      <c r="O33" s="376" t="str">
        <f>IF(C33="","",ROUNDDOWN((非表示!$B$5-J33)/10000,0))</f>
        <v/>
      </c>
      <c r="P33" s="374"/>
      <c r="Q33" s="372"/>
      <c r="R33" s="190"/>
      <c r="S33" s="195"/>
      <c r="T33" s="68" t="s">
        <v>71</v>
      </c>
      <c r="U33" s="204"/>
      <c r="V33" s="68" t="s">
        <v>72</v>
      </c>
      <c r="W33" s="209"/>
      <c r="X33" s="378"/>
      <c r="Y33" s="378"/>
      <c r="Z33" s="375"/>
      <c r="AA33" s="371" t="str">
        <f>CONCATENATE(I33,M33)</f>
        <v/>
      </c>
    </row>
    <row r="34" spans="2:27" ht="16.5" customHeight="1">
      <c r="B34" s="381"/>
      <c r="C34" s="392"/>
      <c r="D34" s="393"/>
      <c r="E34" s="394"/>
      <c r="F34" s="396"/>
      <c r="G34" s="393"/>
      <c r="H34" s="394"/>
      <c r="I34" s="417"/>
      <c r="J34" s="417"/>
      <c r="K34" s="417"/>
      <c r="L34" s="417"/>
      <c r="M34" s="372"/>
      <c r="N34" s="373"/>
      <c r="O34" s="377"/>
      <c r="P34" s="374"/>
      <c r="Q34" s="372"/>
      <c r="R34" s="190"/>
      <c r="S34" s="195"/>
      <c r="T34" s="68" t="s">
        <v>71</v>
      </c>
      <c r="U34" s="204"/>
      <c r="V34" s="68" t="s">
        <v>72</v>
      </c>
      <c r="W34" s="209"/>
      <c r="X34" s="378"/>
      <c r="Y34" s="378"/>
      <c r="Z34" s="375"/>
      <c r="AA34" s="371"/>
    </row>
    <row r="35" spans="2:27" ht="16.5" customHeight="1">
      <c r="B35" s="381">
        <v>11</v>
      </c>
      <c r="C35" s="419"/>
      <c r="D35" s="420"/>
      <c r="E35" s="421"/>
      <c r="F35" s="422"/>
      <c r="G35" s="420"/>
      <c r="H35" s="421"/>
      <c r="I35" s="417"/>
      <c r="J35" s="417"/>
      <c r="K35" s="417"/>
      <c r="L35" s="417"/>
      <c r="M35" s="372"/>
      <c r="N35" s="373"/>
      <c r="O35" s="376" t="str">
        <f>IF(C35="","",ROUNDDOWN((非表示!$B$5-J35)/10000,0))</f>
        <v/>
      </c>
      <c r="P35" s="374"/>
      <c r="Q35" s="372"/>
      <c r="R35" s="190"/>
      <c r="S35" s="195"/>
      <c r="T35" s="68" t="s">
        <v>71</v>
      </c>
      <c r="U35" s="204"/>
      <c r="V35" s="68" t="s">
        <v>72</v>
      </c>
      <c r="W35" s="209"/>
      <c r="X35" s="378"/>
      <c r="Y35" s="378"/>
      <c r="Z35" s="375"/>
      <c r="AA35" s="371" t="str">
        <f>CONCATENATE(I35,M35)</f>
        <v/>
      </c>
    </row>
    <row r="36" spans="2:27" ht="16.5" customHeight="1">
      <c r="B36" s="381"/>
      <c r="C36" s="392"/>
      <c r="D36" s="393"/>
      <c r="E36" s="394"/>
      <c r="F36" s="396"/>
      <c r="G36" s="393"/>
      <c r="H36" s="394"/>
      <c r="I36" s="417"/>
      <c r="J36" s="417"/>
      <c r="K36" s="417"/>
      <c r="L36" s="417"/>
      <c r="M36" s="372"/>
      <c r="N36" s="373"/>
      <c r="O36" s="377"/>
      <c r="P36" s="374"/>
      <c r="Q36" s="372"/>
      <c r="R36" s="190"/>
      <c r="S36" s="195"/>
      <c r="T36" s="68" t="s">
        <v>71</v>
      </c>
      <c r="U36" s="204"/>
      <c r="V36" s="68" t="s">
        <v>72</v>
      </c>
      <c r="W36" s="209"/>
      <c r="X36" s="378"/>
      <c r="Y36" s="378"/>
      <c r="Z36" s="375"/>
      <c r="AA36" s="371"/>
    </row>
    <row r="37" spans="2:27" ht="16.5" customHeight="1">
      <c r="B37" s="381">
        <v>12</v>
      </c>
      <c r="C37" s="419"/>
      <c r="D37" s="420"/>
      <c r="E37" s="421"/>
      <c r="F37" s="422"/>
      <c r="G37" s="420"/>
      <c r="H37" s="421"/>
      <c r="I37" s="417"/>
      <c r="J37" s="417"/>
      <c r="K37" s="417"/>
      <c r="L37" s="417"/>
      <c r="M37" s="372"/>
      <c r="N37" s="373"/>
      <c r="O37" s="376" t="str">
        <f>IF(C37="","",ROUNDDOWN((非表示!$B$5-J37)/10000,0))</f>
        <v/>
      </c>
      <c r="P37" s="374"/>
      <c r="Q37" s="372"/>
      <c r="R37" s="190"/>
      <c r="S37" s="195"/>
      <c r="T37" s="68" t="s">
        <v>71</v>
      </c>
      <c r="U37" s="204"/>
      <c r="V37" s="68" t="s">
        <v>72</v>
      </c>
      <c r="W37" s="209"/>
      <c r="X37" s="378"/>
      <c r="Y37" s="378"/>
      <c r="Z37" s="375"/>
      <c r="AA37" s="371" t="str">
        <f>CONCATENATE(I37,M37)</f>
        <v/>
      </c>
    </row>
    <row r="38" spans="2:27" ht="16.5" customHeight="1">
      <c r="B38" s="381"/>
      <c r="C38" s="392"/>
      <c r="D38" s="393"/>
      <c r="E38" s="394"/>
      <c r="F38" s="396"/>
      <c r="G38" s="393"/>
      <c r="H38" s="394"/>
      <c r="I38" s="417"/>
      <c r="J38" s="417"/>
      <c r="K38" s="417"/>
      <c r="L38" s="417"/>
      <c r="M38" s="372"/>
      <c r="N38" s="373"/>
      <c r="O38" s="377"/>
      <c r="P38" s="374"/>
      <c r="Q38" s="372"/>
      <c r="R38" s="190"/>
      <c r="S38" s="195"/>
      <c r="T38" s="68" t="s">
        <v>71</v>
      </c>
      <c r="U38" s="204"/>
      <c r="V38" s="68" t="s">
        <v>72</v>
      </c>
      <c r="W38" s="209"/>
      <c r="X38" s="378"/>
      <c r="Y38" s="378"/>
      <c r="Z38" s="375"/>
      <c r="AA38" s="371"/>
    </row>
    <row r="39" spans="2:27" ht="16.5" customHeight="1">
      <c r="B39" s="381">
        <v>13</v>
      </c>
      <c r="C39" s="419"/>
      <c r="D39" s="420"/>
      <c r="E39" s="421"/>
      <c r="F39" s="422"/>
      <c r="G39" s="420"/>
      <c r="H39" s="421"/>
      <c r="I39" s="417"/>
      <c r="J39" s="417"/>
      <c r="K39" s="417"/>
      <c r="L39" s="417"/>
      <c r="M39" s="372"/>
      <c r="N39" s="373"/>
      <c r="O39" s="376" t="str">
        <f>IF(C39="","",ROUNDDOWN((非表示!$B$5-J39)/10000,0))</f>
        <v/>
      </c>
      <c r="P39" s="374"/>
      <c r="Q39" s="372"/>
      <c r="R39" s="190"/>
      <c r="S39" s="195"/>
      <c r="T39" s="68" t="s">
        <v>71</v>
      </c>
      <c r="U39" s="204"/>
      <c r="V39" s="68" t="s">
        <v>72</v>
      </c>
      <c r="W39" s="209"/>
      <c r="X39" s="378"/>
      <c r="Y39" s="378"/>
      <c r="Z39" s="375"/>
      <c r="AA39" s="371" t="str">
        <f>CONCATENATE(I39,M39)</f>
        <v/>
      </c>
    </row>
    <row r="40" spans="2:27" ht="16.5" customHeight="1">
      <c r="B40" s="381"/>
      <c r="C40" s="392"/>
      <c r="D40" s="393"/>
      <c r="E40" s="394"/>
      <c r="F40" s="396"/>
      <c r="G40" s="393"/>
      <c r="H40" s="394"/>
      <c r="I40" s="417"/>
      <c r="J40" s="417"/>
      <c r="K40" s="417"/>
      <c r="L40" s="417"/>
      <c r="M40" s="372"/>
      <c r="N40" s="373"/>
      <c r="O40" s="377"/>
      <c r="P40" s="374"/>
      <c r="Q40" s="372"/>
      <c r="R40" s="190"/>
      <c r="S40" s="195"/>
      <c r="T40" s="68" t="s">
        <v>71</v>
      </c>
      <c r="U40" s="204"/>
      <c r="V40" s="68" t="s">
        <v>72</v>
      </c>
      <c r="W40" s="209"/>
      <c r="X40" s="378"/>
      <c r="Y40" s="378"/>
      <c r="Z40" s="375"/>
      <c r="AA40" s="371"/>
    </row>
    <row r="41" spans="2:27" ht="16.5" customHeight="1">
      <c r="B41" s="381">
        <v>14</v>
      </c>
      <c r="C41" s="419"/>
      <c r="D41" s="420"/>
      <c r="E41" s="421"/>
      <c r="F41" s="422"/>
      <c r="G41" s="420"/>
      <c r="H41" s="421"/>
      <c r="I41" s="417"/>
      <c r="J41" s="417"/>
      <c r="K41" s="417"/>
      <c r="L41" s="417"/>
      <c r="M41" s="372"/>
      <c r="N41" s="373"/>
      <c r="O41" s="376" t="str">
        <f>IF(C41="","",ROUNDDOWN((非表示!$B$5-J41)/10000,0))</f>
        <v/>
      </c>
      <c r="P41" s="374"/>
      <c r="Q41" s="372"/>
      <c r="R41" s="190"/>
      <c r="S41" s="195"/>
      <c r="T41" s="68" t="s">
        <v>71</v>
      </c>
      <c r="U41" s="204"/>
      <c r="V41" s="68" t="s">
        <v>72</v>
      </c>
      <c r="W41" s="209"/>
      <c r="X41" s="378"/>
      <c r="Y41" s="378"/>
      <c r="Z41" s="375"/>
      <c r="AA41" s="371" t="str">
        <f>CONCATENATE(I41,M41)</f>
        <v/>
      </c>
    </row>
    <row r="42" spans="2:27" ht="16.5" customHeight="1">
      <c r="B42" s="381"/>
      <c r="C42" s="392"/>
      <c r="D42" s="393"/>
      <c r="E42" s="394"/>
      <c r="F42" s="396"/>
      <c r="G42" s="393"/>
      <c r="H42" s="394"/>
      <c r="I42" s="417"/>
      <c r="J42" s="417"/>
      <c r="K42" s="417"/>
      <c r="L42" s="417"/>
      <c r="M42" s="372"/>
      <c r="N42" s="373"/>
      <c r="O42" s="377"/>
      <c r="P42" s="374"/>
      <c r="Q42" s="372"/>
      <c r="R42" s="190"/>
      <c r="S42" s="195"/>
      <c r="T42" s="68" t="s">
        <v>71</v>
      </c>
      <c r="U42" s="204"/>
      <c r="V42" s="68" t="s">
        <v>72</v>
      </c>
      <c r="W42" s="209"/>
      <c r="X42" s="378"/>
      <c r="Y42" s="378"/>
      <c r="Z42" s="375"/>
      <c r="AA42" s="371"/>
    </row>
    <row r="43" spans="2:27" ht="16.5" customHeight="1">
      <c r="B43" s="381">
        <v>15</v>
      </c>
      <c r="C43" s="419"/>
      <c r="D43" s="420"/>
      <c r="E43" s="421"/>
      <c r="F43" s="422"/>
      <c r="G43" s="420"/>
      <c r="H43" s="421"/>
      <c r="I43" s="417"/>
      <c r="J43" s="417"/>
      <c r="K43" s="417"/>
      <c r="L43" s="417"/>
      <c r="M43" s="372"/>
      <c r="N43" s="373"/>
      <c r="O43" s="376" t="str">
        <f>IF(C43="","",ROUNDDOWN((非表示!$B$5-J43)/10000,0))</f>
        <v/>
      </c>
      <c r="P43" s="374"/>
      <c r="Q43" s="372"/>
      <c r="R43" s="190"/>
      <c r="S43" s="195"/>
      <c r="T43" s="68" t="s">
        <v>71</v>
      </c>
      <c r="U43" s="204"/>
      <c r="V43" s="68" t="s">
        <v>72</v>
      </c>
      <c r="W43" s="209"/>
      <c r="X43" s="378"/>
      <c r="Y43" s="378"/>
      <c r="Z43" s="375"/>
      <c r="AA43" s="371" t="str">
        <f>CONCATENATE(I43,M43)</f>
        <v/>
      </c>
    </row>
    <row r="44" spans="2:27" ht="16.5" customHeight="1">
      <c r="B44" s="381"/>
      <c r="C44" s="392"/>
      <c r="D44" s="393"/>
      <c r="E44" s="394"/>
      <c r="F44" s="396"/>
      <c r="G44" s="393"/>
      <c r="H44" s="394"/>
      <c r="I44" s="417"/>
      <c r="J44" s="417"/>
      <c r="K44" s="417"/>
      <c r="L44" s="417"/>
      <c r="M44" s="372"/>
      <c r="N44" s="373"/>
      <c r="O44" s="377"/>
      <c r="P44" s="374"/>
      <c r="Q44" s="372"/>
      <c r="R44" s="190"/>
      <c r="S44" s="195"/>
      <c r="T44" s="68" t="s">
        <v>71</v>
      </c>
      <c r="U44" s="204"/>
      <c r="V44" s="68" t="s">
        <v>72</v>
      </c>
      <c r="W44" s="209"/>
      <c r="X44" s="378"/>
      <c r="Y44" s="378"/>
      <c r="Z44" s="375"/>
      <c r="AA44" s="371"/>
    </row>
    <row r="45" spans="2:27" ht="16.5" customHeight="1">
      <c r="B45" s="381">
        <v>16</v>
      </c>
      <c r="C45" s="419"/>
      <c r="D45" s="420"/>
      <c r="E45" s="421"/>
      <c r="F45" s="422"/>
      <c r="G45" s="420"/>
      <c r="H45" s="421"/>
      <c r="I45" s="417"/>
      <c r="J45" s="417"/>
      <c r="K45" s="417"/>
      <c r="L45" s="417"/>
      <c r="M45" s="372"/>
      <c r="N45" s="373"/>
      <c r="O45" s="376" t="str">
        <f>IF(C45="","",ROUNDDOWN((非表示!$B$5-J45)/10000,0))</f>
        <v/>
      </c>
      <c r="P45" s="374"/>
      <c r="Q45" s="372"/>
      <c r="R45" s="190"/>
      <c r="S45" s="195"/>
      <c r="T45" s="68" t="s">
        <v>71</v>
      </c>
      <c r="U45" s="204"/>
      <c r="V45" s="68" t="s">
        <v>72</v>
      </c>
      <c r="W45" s="209"/>
      <c r="X45" s="378"/>
      <c r="Y45" s="378"/>
      <c r="Z45" s="375"/>
      <c r="AA45" s="371" t="str">
        <f>CONCATENATE(I45,M45)</f>
        <v/>
      </c>
    </row>
    <row r="46" spans="2:27" ht="16.5" customHeight="1">
      <c r="B46" s="381"/>
      <c r="C46" s="392"/>
      <c r="D46" s="393"/>
      <c r="E46" s="394"/>
      <c r="F46" s="396"/>
      <c r="G46" s="393"/>
      <c r="H46" s="394"/>
      <c r="I46" s="417"/>
      <c r="J46" s="417"/>
      <c r="K46" s="417"/>
      <c r="L46" s="417"/>
      <c r="M46" s="372"/>
      <c r="N46" s="373"/>
      <c r="O46" s="377"/>
      <c r="P46" s="374"/>
      <c r="Q46" s="372"/>
      <c r="R46" s="190"/>
      <c r="S46" s="195"/>
      <c r="T46" s="68" t="s">
        <v>71</v>
      </c>
      <c r="U46" s="204"/>
      <c r="V46" s="68" t="s">
        <v>72</v>
      </c>
      <c r="W46" s="209"/>
      <c r="X46" s="378"/>
      <c r="Y46" s="378"/>
      <c r="Z46" s="375"/>
      <c r="AA46" s="371"/>
    </row>
    <row r="47" spans="2:27" ht="16.5" customHeight="1">
      <c r="B47" s="381">
        <v>17</v>
      </c>
      <c r="C47" s="419"/>
      <c r="D47" s="420"/>
      <c r="E47" s="421"/>
      <c r="F47" s="422"/>
      <c r="G47" s="420"/>
      <c r="H47" s="421"/>
      <c r="I47" s="417"/>
      <c r="J47" s="417"/>
      <c r="K47" s="417"/>
      <c r="L47" s="417"/>
      <c r="M47" s="372"/>
      <c r="N47" s="373"/>
      <c r="O47" s="376" t="str">
        <f>IF(C47="","",ROUNDDOWN((非表示!$B$5-J47)/10000,0))</f>
        <v/>
      </c>
      <c r="P47" s="374"/>
      <c r="Q47" s="372"/>
      <c r="R47" s="190"/>
      <c r="S47" s="195"/>
      <c r="T47" s="68" t="s">
        <v>71</v>
      </c>
      <c r="U47" s="204"/>
      <c r="V47" s="68" t="s">
        <v>72</v>
      </c>
      <c r="W47" s="209"/>
      <c r="X47" s="378"/>
      <c r="Y47" s="378"/>
      <c r="Z47" s="375"/>
      <c r="AA47" s="371" t="str">
        <f>CONCATENATE(I47,M47)</f>
        <v/>
      </c>
    </row>
    <row r="48" spans="2:27" ht="16.5" customHeight="1">
      <c r="B48" s="381"/>
      <c r="C48" s="392"/>
      <c r="D48" s="393"/>
      <c r="E48" s="394"/>
      <c r="F48" s="396"/>
      <c r="G48" s="393"/>
      <c r="H48" s="394"/>
      <c r="I48" s="417"/>
      <c r="J48" s="417"/>
      <c r="K48" s="417"/>
      <c r="L48" s="417"/>
      <c r="M48" s="372"/>
      <c r="N48" s="373"/>
      <c r="O48" s="377"/>
      <c r="P48" s="374"/>
      <c r="Q48" s="372"/>
      <c r="R48" s="190"/>
      <c r="S48" s="195"/>
      <c r="T48" s="68" t="s">
        <v>71</v>
      </c>
      <c r="U48" s="204"/>
      <c r="V48" s="68" t="s">
        <v>72</v>
      </c>
      <c r="W48" s="209"/>
      <c r="X48" s="378"/>
      <c r="Y48" s="378"/>
      <c r="Z48" s="375"/>
      <c r="AA48" s="371"/>
    </row>
    <row r="49" spans="2:27" ht="16.5" customHeight="1">
      <c r="B49" s="381">
        <v>18</v>
      </c>
      <c r="C49" s="419"/>
      <c r="D49" s="420"/>
      <c r="E49" s="421"/>
      <c r="F49" s="422"/>
      <c r="G49" s="420"/>
      <c r="H49" s="421"/>
      <c r="I49" s="417"/>
      <c r="J49" s="417"/>
      <c r="K49" s="417"/>
      <c r="L49" s="417"/>
      <c r="M49" s="372"/>
      <c r="N49" s="373"/>
      <c r="O49" s="376" t="str">
        <f>IF(C49="","",ROUNDDOWN((非表示!$B$5-J49)/10000,0))</f>
        <v/>
      </c>
      <c r="P49" s="374"/>
      <c r="Q49" s="372"/>
      <c r="R49" s="190"/>
      <c r="S49" s="195"/>
      <c r="T49" s="68" t="s">
        <v>71</v>
      </c>
      <c r="U49" s="204"/>
      <c r="V49" s="68" t="s">
        <v>72</v>
      </c>
      <c r="W49" s="209"/>
      <c r="X49" s="378"/>
      <c r="Y49" s="378"/>
      <c r="Z49" s="375"/>
      <c r="AA49" s="371" t="str">
        <f>CONCATENATE(I49,M49)</f>
        <v/>
      </c>
    </row>
    <row r="50" spans="2:27" ht="16.5" customHeight="1">
      <c r="B50" s="381"/>
      <c r="C50" s="392"/>
      <c r="D50" s="393"/>
      <c r="E50" s="394"/>
      <c r="F50" s="396"/>
      <c r="G50" s="393"/>
      <c r="H50" s="394"/>
      <c r="I50" s="417"/>
      <c r="J50" s="417"/>
      <c r="K50" s="417"/>
      <c r="L50" s="417"/>
      <c r="M50" s="372"/>
      <c r="N50" s="373"/>
      <c r="O50" s="377"/>
      <c r="P50" s="374"/>
      <c r="Q50" s="372"/>
      <c r="R50" s="190"/>
      <c r="S50" s="195"/>
      <c r="T50" s="68" t="s">
        <v>71</v>
      </c>
      <c r="U50" s="204"/>
      <c r="V50" s="68" t="s">
        <v>72</v>
      </c>
      <c r="W50" s="209"/>
      <c r="X50" s="378"/>
      <c r="Y50" s="378"/>
      <c r="Z50" s="375"/>
      <c r="AA50" s="371"/>
    </row>
    <row r="51" spans="2:27" ht="16.5" customHeight="1">
      <c r="B51" s="381">
        <v>19</v>
      </c>
      <c r="C51" s="419"/>
      <c r="D51" s="420"/>
      <c r="E51" s="421"/>
      <c r="F51" s="422"/>
      <c r="G51" s="420"/>
      <c r="H51" s="421"/>
      <c r="I51" s="417"/>
      <c r="J51" s="417"/>
      <c r="K51" s="417"/>
      <c r="L51" s="417"/>
      <c r="M51" s="372"/>
      <c r="N51" s="373"/>
      <c r="O51" s="376" t="str">
        <f>IF(C51="","",ROUNDDOWN((非表示!$B$5-J51)/10000,0))</f>
        <v/>
      </c>
      <c r="P51" s="374"/>
      <c r="Q51" s="372"/>
      <c r="R51" s="190"/>
      <c r="S51" s="195"/>
      <c r="T51" s="68" t="s">
        <v>71</v>
      </c>
      <c r="U51" s="204"/>
      <c r="V51" s="68" t="s">
        <v>72</v>
      </c>
      <c r="W51" s="209"/>
      <c r="X51" s="378"/>
      <c r="Y51" s="378"/>
      <c r="Z51" s="375"/>
      <c r="AA51" s="371" t="str">
        <f>CONCATENATE(I51,M51)</f>
        <v/>
      </c>
    </row>
    <row r="52" spans="2:27" ht="16.5" customHeight="1">
      <c r="B52" s="381"/>
      <c r="C52" s="392"/>
      <c r="D52" s="393"/>
      <c r="E52" s="394"/>
      <c r="F52" s="396"/>
      <c r="G52" s="393"/>
      <c r="H52" s="394"/>
      <c r="I52" s="417"/>
      <c r="J52" s="417"/>
      <c r="K52" s="417"/>
      <c r="L52" s="417"/>
      <c r="M52" s="372"/>
      <c r="N52" s="373"/>
      <c r="O52" s="377"/>
      <c r="P52" s="374"/>
      <c r="Q52" s="372"/>
      <c r="R52" s="190"/>
      <c r="S52" s="195"/>
      <c r="T52" s="68" t="s">
        <v>71</v>
      </c>
      <c r="U52" s="204"/>
      <c r="V52" s="68" t="s">
        <v>72</v>
      </c>
      <c r="W52" s="209"/>
      <c r="X52" s="378"/>
      <c r="Y52" s="378"/>
      <c r="Z52" s="375"/>
      <c r="AA52" s="371"/>
    </row>
    <row r="53" spans="2:27" ht="16.5" customHeight="1">
      <c r="B53" s="381">
        <v>20</v>
      </c>
      <c r="C53" s="419"/>
      <c r="D53" s="420"/>
      <c r="E53" s="421"/>
      <c r="F53" s="422"/>
      <c r="G53" s="420"/>
      <c r="H53" s="421"/>
      <c r="I53" s="417"/>
      <c r="J53" s="417"/>
      <c r="K53" s="417"/>
      <c r="L53" s="417"/>
      <c r="M53" s="372"/>
      <c r="N53" s="373"/>
      <c r="O53" s="376" t="str">
        <f>IF(C53="","",ROUNDDOWN((非表示!$B$5-J53)/10000,0))</f>
        <v/>
      </c>
      <c r="P53" s="374"/>
      <c r="Q53" s="372"/>
      <c r="R53" s="190"/>
      <c r="S53" s="195"/>
      <c r="T53" s="68" t="s">
        <v>71</v>
      </c>
      <c r="U53" s="204"/>
      <c r="V53" s="68" t="s">
        <v>72</v>
      </c>
      <c r="W53" s="209"/>
      <c r="X53" s="378"/>
      <c r="Y53" s="378"/>
      <c r="Z53" s="375"/>
      <c r="AA53" s="371" t="str">
        <f>CONCATENATE(I53,M53)</f>
        <v/>
      </c>
    </row>
    <row r="54" spans="2:27" ht="16.5" customHeight="1">
      <c r="B54" s="381"/>
      <c r="C54" s="392"/>
      <c r="D54" s="393"/>
      <c r="E54" s="394"/>
      <c r="F54" s="396"/>
      <c r="G54" s="393"/>
      <c r="H54" s="394"/>
      <c r="I54" s="417"/>
      <c r="J54" s="417"/>
      <c r="K54" s="417"/>
      <c r="L54" s="417"/>
      <c r="M54" s="372"/>
      <c r="N54" s="373"/>
      <c r="O54" s="377"/>
      <c r="P54" s="374"/>
      <c r="Q54" s="372"/>
      <c r="R54" s="190"/>
      <c r="S54" s="195"/>
      <c r="T54" s="68" t="s">
        <v>71</v>
      </c>
      <c r="U54" s="204"/>
      <c r="V54" s="68" t="s">
        <v>72</v>
      </c>
      <c r="W54" s="209"/>
      <c r="X54" s="378"/>
      <c r="Y54" s="378"/>
      <c r="Z54" s="375"/>
      <c r="AA54" s="371"/>
    </row>
    <row r="55" spans="2:27" ht="16.5" customHeight="1">
      <c r="B55" s="381">
        <v>21</v>
      </c>
      <c r="C55" s="419"/>
      <c r="D55" s="420"/>
      <c r="E55" s="421"/>
      <c r="F55" s="422"/>
      <c r="G55" s="420"/>
      <c r="H55" s="421"/>
      <c r="I55" s="417"/>
      <c r="J55" s="417"/>
      <c r="K55" s="417"/>
      <c r="L55" s="417"/>
      <c r="M55" s="372"/>
      <c r="N55" s="373"/>
      <c r="O55" s="376" t="str">
        <f>IF(C55="","",ROUNDDOWN((非表示!$B$5-J55)/10000,0))</f>
        <v/>
      </c>
      <c r="P55" s="374"/>
      <c r="Q55" s="372"/>
      <c r="R55" s="190"/>
      <c r="S55" s="195"/>
      <c r="T55" s="68" t="s">
        <v>71</v>
      </c>
      <c r="U55" s="204"/>
      <c r="V55" s="68" t="s">
        <v>72</v>
      </c>
      <c r="W55" s="209"/>
      <c r="X55" s="378"/>
      <c r="Y55" s="378"/>
      <c r="Z55" s="375"/>
      <c r="AA55" s="371" t="str">
        <f>CONCATENATE(I55,M55)</f>
        <v/>
      </c>
    </row>
    <row r="56" spans="2:27" ht="16.5" customHeight="1">
      <c r="B56" s="381"/>
      <c r="C56" s="392"/>
      <c r="D56" s="393"/>
      <c r="E56" s="394"/>
      <c r="F56" s="396"/>
      <c r="G56" s="393"/>
      <c r="H56" s="394"/>
      <c r="I56" s="417"/>
      <c r="J56" s="417"/>
      <c r="K56" s="417"/>
      <c r="L56" s="417"/>
      <c r="M56" s="372"/>
      <c r="N56" s="373"/>
      <c r="O56" s="377"/>
      <c r="P56" s="374"/>
      <c r="Q56" s="372"/>
      <c r="R56" s="190"/>
      <c r="S56" s="195"/>
      <c r="T56" s="68" t="s">
        <v>71</v>
      </c>
      <c r="U56" s="204"/>
      <c r="V56" s="68" t="s">
        <v>72</v>
      </c>
      <c r="W56" s="209"/>
      <c r="X56" s="378"/>
      <c r="Y56" s="378"/>
      <c r="Z56" s="375"/>
      <c r="AA56" s="371"/>
    </row>
    <row r="57" spans="2:27" ht="16.5" customHeight="1">
      <c r="B57" s="381">
        <v>22</v>
      </c>
      <c r="C57" s="419"/>
      <c r="D57" s="420"/>
      <c r="E57" s="421"/>
      <c r="F57" s="422"/>
      <c r="G57" s="420"/>
      <c r="H57" s="421"/>
      <c r="I57" s="417"/>
      <c r="J57" s="417"/>
      <c r="K57" s="417"/>
      <c r="L57" s="417"/>
      <c r="M57" s="372"/>
      <c r="N57" s="373"/>
      <c r="O57" s="376" t="str">
        <f>IF(C57="","",ROUNDDOWN((非表示!$B$5-J57)/10000,0))</f>
        <v/>
      </c>
      <c r="P57" s="374"/>
      <c r="Q57" s="372"/>
      <c r="R57" s="190"/>
      <c r="S57" s="195"/>
      <c r="T57" s="68" t="s">
        <v>71</v>
      </c>
      <c r="U57" s="204"/>
      <c r="V57" s="68" t="s">
        <v>72</v>
      </c>
      <c r="W57" s="209"/>
      <c r="X57" s="378"/>
      <c r="Y57" s="378"/>
      <c r="Z57" s="375"/>
      <c r="AA57" s="371" t="str">
        <f>CONCATENATE(I57,M57)</f>
        <v/>
      </c>
    </row>
    <row r="58" spans="2:27" ht="16.5" customHeight="1">
      <c r="B58" s="381"/>
      <c r="C58" s="392"/>
      <c r="D58" s="393"/>
      <c r="E58" s="394"/>
      <c r="F58" s="396"/>
      <c r="G58" s="393"/>
      <c r="H58" s="394"/>
      <c r="I58" s="417"/>
      <c r="J58" s="417"/>
      <c r="K58" s="417"/>
      <c r="L58" s="417"/>
      <c r="M58" s="372"/>
      <c r="N58" s="373"/>
      <c r="O58" s="377"/>
      <c r="P58" s="374"/>
      <c r="Q58" s="372"/>
      <c r="R58" s="190"/>
      <c r="S58" s="195"/>
      <c r="T58" s="68" t="s">
        <v>71</v>
      </c>
      <c r="U58" s="204"/>
      <c r="V58" s="68" t="s">
        <v>72</v>
      </c>
      <c r="W58" s="209"/>
      <c r="X58" s="378"/>
      <c r="Y58" s="378"/>
      <c r="Z58" s="375"/>
      <c r="AA58" s="371"/>
    </row>
    <row r="59" spans="2:27" ht="16.5" customHeight="1">
      <c r="B59" s="381">
        <v>23</v>
      </c>
      <c r="C59" s="419"/>
      <c r="D59" s="420"/>
      <c r="E59" s="421"/>
      <c r="F59" s="422"/>
      <c r="G59" s="420"/>
      <c r="H59" s="421"/>
      <c r="I59" s="417"/>
      <c r="J59" s="417"/>
      <c r="K59" s="417"/>
      <c r="L59" s="417"/>
      <c r="M59" s="372"/>
      <c r="N59" s="373"/>
      <c r="O59" s="376" t="str">
        <f>IF(C59="","",ROUNDDOWN((非表示!$B$5-J59)/10000,0))</f>
        <v/>
      </c>
      <c r="P59" s="374"/>
      <c r="Q59" s="372"/>
      <c r="R59" s="190"/>
      <c r="S59" s="195"/>
      <c r="T59" s="68" t="s">
        <v>71</v>
      </c>
      <c r="U59" s="204"/>
      <c r="V59" s="68" t="s">
        <v>72</v>
      </c>
      <c r="W59" s="209"/>
      <c r="X59" s="378"/>
      <c r="Y59" s="378"/>
      <c r="Z59" s="375"/>
      <c r="AA59" s="371" t="str">
        <f>CONCATENATE(I59,M59)</f>
        <v/>
      </c>
    </row>
    <row r="60" spans="2:27" ht="16.5" customHeight="1">
      <c r="B60" s="381"/>
      <c r="C60" s="392"/>
      <c r="D60" s="393"/>
      <c r="E60" s="394"/>
      <c r="F60" s="396"/>
      <c r="G60" s="393"/>
      <c r="H60" s="394"/>
      <c r="I60" s="417"/>
      <c r="J60" s="417"/>
      <c r="K60" s="417"/>
      <c r="L60" s="417"/>
      <c r="M60" s="372"/>
      <c r="N60" s="373"/>
      <c r="O60" s="377"/>
      <c r="P60" s="374"/>
      <c r="Q60" s="372"/>
      <c r="R60" s="190"/>
      <c r="S60" s="195"/>
      <c r="T60" s="68" t="s">
        <v>71</v>
      </c>
      <c r="U60" s="204"/>
      <c r="V60" s="68" t="s">
        <v>72</v>
      </c>
      <c r="W60" s="209"/>
      <c r="X60" s="378"/>
      <c r="Y60" s="378"/>
      <c r="Z60" s="375"/>
      <c r="AA60" s="371"/>
    </row>
    <row r="61" spans="2:27" ht="16.5" customHeight="1">
      <c r="B61" s="381">
        <v>24</v>
      </c>
      <c r="C61" s="419"/>
      <c r="D61" s="420"/>
      <c r="E61" s="421"/>
      <c r="F61" s="422"/>
      <c r="G61" s="420"/>
      <c r="H61" s="421"/>
      <c r="I61" s="417"/>
      <c r="J61" s="417"/>
      <c r="K61" s="417"/>
      <c r="L61" s="417"/>
      <c r="M61" s="372"/>
      <c r="N61" s="373"/>
      <c r="O61" s="376" t="str">
        <f>IF(C61="","",ROUNDDOWN((非表示!$B$5-J61)/10000,0))</f>
        <v/>
      </c>
      <c r="P61" s="374"/>
      <c r="Q61" s="372"/>
      <c r="R61" s="190"/>
      <c r="S61" s="195"/>
      <c r="T61" s="68" t="s">
        <v>71</v>
      </c>
      <c r="U61" s="204"/>
      <c r="V61" s="68" t="s">
        <v>72</v>
      </c>
      <c r="W61" s="209"/>
      <c r="X61" s="378"/>
      <c r="Y61" s="378"/>
      <c r="Z61" s="375"/>
      <c r="AA61" s="371" t="str">
        <f>CONCATENATE(I61,M61)</f>
        <v/>
      </c>
    </row>
    <row r="62" spans="2:27" ht="16.5" customHeight="1">
      <c r="B62" s="381"/>
      <c r="C62" s="392"/>
      <c r="D62" s="393"/>
      <c r="E62" s="394"/>
      <c r="F62" s="396"/>
      <c r="G62" s="393"/>
      <c r="H62" s="394"/>
      <c r="I62" s="417"/>
      <c r="J62" s="417"/>
      <c r="K62" s="417"/>
      <c r="L62" s="417"/>
      <c r="M62" s="372"/>
      <c r="N62" s="373"/>
      <c r="O62" s="377"/>
      <c r="P62" s="374"/>
      <c r="Q62" s="372"/>
      <c r="R62" s="190"/>
      <c r="S62" s="195"/>
      <c r="T62" s="68" t="s">
        <v>71</v>
      </c>
      <c r="U62" s="204"/>
      <c r="V62" s="68" t="s">
        <v>72</v>
      </c>
      <c r="W62" s="209"/>
      <c r="X62" s="378"/>
      <c r="Y62" s="378"/>
      <c r="Z62" s="375"/>
      <c r="AA62" s="371"/>
    </row>
    <row r="63" spans="2:27" ht="16.5" customHeight="1">
      <c r="B63" s="381">
        <v>25</v>
      </c>
      <c r="C63" s="419"/>
      <c r="D63" s="420"/>
      <c r="E63" s="421"/>
      <c r="F63" s="422"/>
      <c r="G63" s="420"/>
      <c r="H63" s="421"/>
      <c r="I63" s="417"/>
      <c r="J63" s="417"/>
      <c r="K63" s="417"/>
      <c r="L63" s="417"/>
      <c r="M63" s="372"/>
      <c r="N63" s="373"/>
      <c r="O63" s="376" t="str">
        <f>IF(C63="","",ROUNDDOWN((非表示!$B$5-J63)/10000,0))</f>
        <v/>
      </c>
      <c r="P63" s="374"/>
      <c r="Q63" s="372"/>
      <c r="R63" s="190"/>
      <c r="S63" s="195"/>
      <c r="T63" s="68" t="s">
        <v>71</v>
      </c>
      <c r="U63" s="204"/>
      <c r="V63" s="68" t="s">
        <v>72</v>
      </c>
      <c r="W63" s="209"/>
      <c r="X63" s="378"/>
      <c r="Y63" s="378"/>
      <c r="Z63" s="375"/>
      <c r="AA63" s="371" t="str">
        <f>CONCATENATE(I63,M63)</f>
        <v/>
      </c>
    </row>
    <row r="64" spans="2:27" ht="16.5" customHeight="1">
      <c r="B64" s="381"/>
      <c r="C64" s="392"/>
      <c r="D64" s="393"/>
      <c r="E64" s="394"/>
      <c r="F64" s="396"/>
      <c r="G64" s="393"/>
      <c r="H64" s="394"/>
      <c r="I64" s="417"/>
      <c r="J64" s="417"/>
      <c r="K64" s="417"/>
      <c r="L64" s="417"/>
      <c r="M64" s="372"/>
      <c r="N64" s="373"/>
      <c r="O64" s="377"/>
      <c r="P64" s="374"/>
      <c r="Q64" s="372"/>
      <c r="R64" s="190"/>
      <c r="S64" s="195"/>
      <c r="T64" s="68" t="s">
        <v>71</v>
      </c>
      <c r="U64" s="204"/>
      <c r="V64" s="68" t="s">
        <v>72</v>
      </c>
      <c r="W64" s="209"/>
      <c r="X64" s="378"/>
      <c r="Y64" s="378"/>
      <c r="Z64" s="375"/>
      <c r="AA64" s="371"/>
    </row>
    <row r="65" spans="2:27" ht="16.5" customHeight="1">
      <c r="B65" s="381">
        <v>26</v>
      </c>
      <c r="C65" s="419"/>
      <c r="D65" s="420"/>
      <c r="E65" s="421"/>
      <c r="F65" s="422"/>
      <c r="G65" s="420"/>
      <c r="H65" s="421"/>
      <c r="I65" s="417"/>
      <c r="J65" s="417"/>
      <c r="K65" s="417"/>
      <c r="L65" s="417"/>
      <c r="M65" s="372"/>
      <c r="N65" s="373"/>
      <c r="O65" s="376" t="str">
        <f>IF(C65="","",ROUNDDOWN((非表示!$B$5-J65)/10000,0))</f>
        <v/>
      </c>
      <c r="P65" s="374"/>
      <c r="Q65" s="372"/>
      <c r="R65" s="190"/>
      <c r="S65" s="195"/>
      <c r="T65" s="68" t="s">
        <v>71</v>
      </c>
      <c r="U65" s="204"/>
      <c r="V65" s="68" t="s">
        <v>72</v>
      </c>
      <c r="W65" s="209"/>
      <c r="X65" s="378"/>
      <c r="Y65" s="378"/>
      <c r="Z65" s="375"/>
      <c r="AA65" s="371" t="str">
        <f>CONCATENATE(I65,M65)</f>
        <v/>
      </c>
    </row>
    <row r="66" spans="2:27" ht="16.5" customHeight="1">
      <c r="B66" s="381"/>
      <c r="C66" s="392"/>
      <c r="D66" s="393"/>
      <c r="E66" s="394"/>
      <c r="F66" s="396"/>
      <c r="G66" s="393"/>
      <c r="H66" s="394"/>
      <c r="I66" s="417"/>
      <c r="J66" s="417"/>
      <c r="K66" s="417"/>
      <c r="L66" s="417"/>
      <c r="M66" s="372"/>
      <c r="N66" s="373"/>
      <c r="O66" s="377"/>
      <c r="P66" s="374"/>
      <c r="Q66" s="372"/>
      <c r="R66" s="190"/>
      <c r="S66" s="195"/>
      <c r="T66" s="68" t="s">
        <v>71</v>
      </c>
      <c r="U66" s="204"/>
      <c r="V66" s="68" t="s">
        <v>72</v>
      </c>
      <c r="W66" s="209"/>
      <c r="X66" s="378"/>
      <c r="Y66" s="378"/>
      <c r="Z66" s="375"/>
      <c r="AA66" s="371"/>
    </row>
    <row r="67" spans="2:27" ht="16.5" customHeight="1">
      <c r="B67" s="381">
        <v>27</v>
      </c>
      <c r="C67" s="419"/>
      <c r="D67" s="420"/>
      <c r="E67" s="421"/>
      <c r="F67" s="422"/>
      <c r="G67" s="420"/>
      <c r="H67" s="421"/>
      <c r="I67" s="417"/>
      <c r="J67" s="417"/>
      <c r="K67" s="417"/>
      <c r="L67" s="417"/>
      <c r="M67" s="372"/>
      <c r="N67" s="373"/>
      <c r="O67" s="376" t="str">
        <f>IF(C67="","",ROUNDDOWN((非表示!$B$5-J67)/10000,0))</f>
        <v/>
      </c>
      <c r="P67" s="374"/>
      <c r="Q67" s="372"/>
      <c r="R67" s="190"/>
      <c r="S67" s="195"/>
      <c r="T67" s="68" t="s">
        <v>71</v>
      </c>
      <c r="U67" s="204"/>
      <c r="V67" s="68" t="s">
        <v>72</v>
      </c>
      <c r="W67" s="209"/>
      <c r="X67" s="378"/>
      <c r="Y67" s="378"/>
      <c r="Z67" s="375"/>
      <c r="AA67" s="371" t="str">
        <f>CONCATENATE(I67,M67)</f>
        <v/>
      </c>
    </row>
    <row r="68" spans="2:27" ht="16.5" customHeight="1">
      <c r="B68" s="381"/>
      <c r="C68" s="392"/>
      <c r="D68" s="393"/>
      <c r="E68" s="394"/>
      <c r="F68" s="396"/>
      <c r="G68" s="393"/>
      <c r="H68" s="394"/>
      <c r="I68" s="417"/>
      <c r="J68" s="417"/>
      <c r="K68" s="417"/>
      <c r="L68" s="417"/>
      <c r="M68" s="372"/>
      <c r="N68" s="373"/>
      <c r="O68" s="377"/>
      <c r="P68" s="374"/>
      <c r="Q68" s="372"/>
      <c r="R68" s="190"/>
      <c r="S68" s="195"/>
      <c r="T68" s="68" t="s">
        <v>71</v>
      </c>
      <c r="U68" s="204"/>
      <c r="V68" s="68" t="s">
        <v>72</v>
      </c>
      <c r="W68" s="209"/>
      <c r="X68" s="378"/>
      <c r="Y68" s="378"/>
      <c r="Z68" s="375"/>
      <c r="AA68" s="371"/>
    </row>
    <row r="69" spans="2:27" ht="16.5" customHeight="1">
      <c r="B69" s="381">
        <v>28</v>
      </c>
      <c r="C69" s="419"/>
      <c r="D69" s="420"/>
      <c r="E69" s="421"/>
      <c r="F69" s="422"/>
      <c r="G69" s="420"/>
      <c r="H69" s="421"/>
      <c r="I69" s="417"/>
      <c r="J69" s="417"/>
      <c r="K69" s="417"/>
      <c r="L69" s="417"/>
      <c r="M69" s="372"/>
      <c r="N69" s="373"/>
      <c r="O69" s="376" t="str">
        <f>IF(C69="","",ROUNDDOWN((非表示!$B$5-J69)/10000,0))</f>
        <v/>
      </c>
      <c r="P69" s="374"/>
      <c r="Q69" s="372"/>
      <c r="R69" s="190"/>
      <c r="S69" s="195"/>
      <c r="T69" s="68" t="s">
        <v>71</v>
      </c>
      <c r="U69" s="204"/>
      <c r="V69" s="68" t="s">
        <v>72</v>
      </c>
      <c r="W69" s="209"/>
      <c r="X69" s="378"/>
      <c r="Y69" s="378"/>
      <c r="Z69" s="375"/>
      <c r="AA69" s="371" t="str">
        <f>CONCATENATE(I69,M69)</f>
        <v/>
      </c>
    </row>
    <row r="70" spans="2:27" ht="16.5" customHeight="1">
      <c r="B70" s="381"/>
      <c r="C70" s="392"/>
      <c r="D70" s="393"/>
      <c r="E70" s="394"/>
      <c r="F70" s="396"/>
      <c r="G70" s="393"/>
      <c r="H70" s="394"/>
      <c r="I70" s="417"/>
      <c r="J70" s="417"/>
      <c r="K70" s="417"/>
      <c r="L70" s="417"/>
      <c r="M70" s="372"/>
      <c r="N70" s="373"/>
      <c r="O70" s="377"/>
      <c r="P70" s="374"/>
      <c r="Q70" s="372"/>
      <c r="R70" s="190"/>
      <c r="S70" s="195"/>
      <c r="T70" s="68" t="s">
        <v>71</v>
      </c>
      <c r="U70" s="204"/>
      <c r="V70" s="68" t="s">
        <v>72</v>
      </c>
      <c r="W70" s="209"/>
      <c r="X70" s="378"/>
      <c r="Y70" s="378"/>
      <c r="Z70" s="375"/>
      <c r="AA70" s="371"/>
    </row>
    <row r="71" spans="2:27" ht="16.5" customHeight="1">
      <c r="B71" s="381">
        <v>29</v>
      </c>
      <c r="C71" s="419"/>
      <c r="D71" s="420"/>
      <c r="E71" s="421"/>
      <c r="F71" s="422"/>
      <c r="G71" s="420"/>
      <c r="H71" s="421"/>
      <c r="I71" s="417"/>
      <c r="J71" s="417"/>
      <c r="K71" s="417"/>
      <c r="L71" s="417"/>
      <c r="M71" s="372"/>
      <c r="N71" s="373"/>
      <c r="O71" s="376" t="str">
        <f>IF(C71="","",ROUNDDOWN((非表示!$B$5-J71)/10000,0))</f>
        <v/>
      </c>
      <c r="P71" s="374"/>
      <c r="Q71" s="372"/>
      <c r="R71" s="190"/>
      <c r="S71" s="195"/>
      <c r="T71" s="68" t="s">
        <v>71</v>
      </c>
      <c r="U71" s="204"/>
      <c r="V71" s="68" t="s">
        <v>72</v>
      </c>
      <c r="W71" s="209"/>
      <c r="X71" s="378"/>
      <c r="Y71" s="378"/>
      <c r="Z71" s="375"/>
      <c r="AA71" s="371" t="str">
        <f>CONCATENATE(I71,M71)</f>
        <v/>
      </c>
    </row>
    <row r="72" spans="2:27" ht="16.5" customHeight="1">
      <c r="B72" s="381"/>
      <c r="C72" s="392"/>
      <c r="D72" s="393"/>
      <c r="E72" s="394"/>
      <c r="F72" s="396"/>
      <c r="G72" s="393"/>
      <c r="H72" s="394"/>
      <c r="I72" s="417"/>
      <c r="J72" s="417"/>
      <c r="K72" s="417"/>
      <c r="L72" s="417"/>
      <c r="M72" s="372"/>
      <c r="N72" s="373"/>
      <c r="O72" s="377"/>
      <c r="P72" s="374"/>
      <c r="Q72" s="372"/>
      <c r="R72" s="190"/>
      <c r="S72" s="195"/>
      <c r="T72" s="68" t="s">
        <v>71</v>
      </c>
      <c r="U72" s="204"/>
      <c r="V72" s="68" t="s">
        <v>72</v>
      </c>
      <c r="W72" s="209"/>
      <c r="X72" s="378"/>
      <c r="Y72" s="378"/>
      <c r="Z72" s="375"/>
      <c r="AA72" s="371"/>
    </row>
    <row r="73" spans="2:27" ht="16.5" customHeight="1">
      <c r="B73" s="381">
        <v>30</v>
      </c>
      <c r="C73" s="419"/>
      <c r="D73" s="420"/>
      <c r="E73" s="421"/>
      <c r="F73" s="422"/>
      <c r="G73" s="420"/>
      <c r="H73" s="421"/>
      <c r="I73" s="417"/>
      <c r="J73" s="417"/>
      <c r="K73" s="417"/>
      <c r="L73" s="417"/>
      <c r="M73" s="372"/>
      <c r="N73" s="373"/>
      <c r="O73" s="376" t="str">
        <f>IF(C73="","",ROUNDDOWN((非表示!$B$5-J73)/10000,0))</f>
        <v/>
      </c>
      <c r="P73" s="374"/>
      <c r="Q73" s="372"/>
      <c r="R73" s="190"/>
      <c r="S73" s="195"/>
      <c r="T73" s="68" t="s">
        <v>71</v>
      </c>
      <c r="U73" s="204"/>
      <c r="V73" s="68" t="s">
        <v>72</v>
      </c>
      <c r="W73" s="209"/>
      <c r="X73" s="378"/>
      <c r="Y73" s="378"/>
      <c r="Z73" s="375"/>
      <c r="AA73" s="371" t="str">
        <f>CONCATENATE(I73,M73)</f>
        <v/>
      </c>
    </row>
    <row r="74" spans="2:27" ht="16.5" customHeight="1">
      <c r="B74" s="381"/>
      <c r="C74" s="392"/>
      <c r="D74" s="393"/>
      <c r="E74" s="394"/>
      <c r="F74" s="396"/>
      <c r="G74" s="393"/>
      <c r="H74" s="394"/>
      <c r="I74" s="417"/>
      <c r="J74" s="417"/>
      <c r="K74" s="417"/>
      <c r="L74" s="417"/>
      <c r="M74" s="372"/>
      <c r="N74" s="373"/>
      <c r="O74" s="377"/>
      <c r="P74" s="374"/>
      <c r="Q74" s="372"/>
      <c r="R74" s="190"/>
      <c r="S74" s="195"/>
      <c r="T74" s="68" t="s">
        <v>71</v>
      </c>
      <c r="U74" s="204"/>
      <c r="V74" s="68" t="s">
        <v>72</v>
      </c>
      <c r="W74" s="209"/>
      <c r="X74" s="378"/>
      <c r="Y74" s="378"/>
      <c r="Z74" s="375"/>
      <c r="AA74" s="371"/>
    </row>
    <row r="75" spans="2:27" ht="16.5" customHeight="1">
      <c r="B75" s="381">
        <v>31</v>
      </c>
      <c r="C75" s="419"/>
      <c r="D75" s="420"/>
      <c r="E75" s="421"/>
      <c r="F75" s="422"/>
      <c r="G75" s="420"/>
      <c r="H75" s="421"/>
      <c r="I75" s="417"/>
      <c r="J75" s="417"/>
      <c r="K75" s="417"/>
      <c r="L75" s="417"/>
      <c r="M75" s="372"/>
      <c r="N75" s="373"/>
      <c r="O75" s="376" t="str">
        <f>IF(C75="","",ROUNDDOWN((非表示!$B$5-J75)/10000,0))</f>
        <v/>
      </c>
      <c r="P75" s="374"/>
      <c r="Q75" s="372"/>
      <c r="R75" s="190"/>
      <c r="S75" s="195"/>
      <c r="T75" s="68" t="s">
        <v>71</v>
      </c>
      <c r="U75" s="204"/>
      <c r="V75" s="68" t="s">
        <v>72</v>
      </c>
      <c r="W75" s="209"/>
      <c r="X75" s="378"/>
      <c r="Y75" s="378"/>
      <c r="Z75" s="375"/>
      <c r="AA75" s="371" t="str">
        <f>CONCATENATE(I75,M75)</f>
        <v/>
      </c>
    </row>
    <row r="76" spans="2:27" ht="16.5" customHeight="1">
      <c r="B76" s="381"/>
      <c r="C76" s="392"/>
      <c r="D76" s="393"/>
      <c r="E76" s="394"/>
      <c r="F76" s="396"/>
      <c r="G76" s="393"/>
      <c r="H76" s="394"/>
      <c r="I76" s="417"/>
      <c r="J76" s="417"/>
      <c r="K76" s="417"/>
      <c r="L76" s="417"/>
      <c r="M76" s="372"/>
      <c r="N76" s="373"/>
      <c r="O76" s="377"/>
      <c r="P76" s="374"/>
      <c r="Q76" s="372"/>
      <c r="R76" s="190"/>
      <c r="S76" s="195"/>
      <c r="T76" s="68" t="s">
        <v>71</v>
      </c>
      <c r="U76" s="204"/>
      <c r="V76" s="68" t="s">
        <v>72</v>
      </c>
      <c r="W76" s="209"/>
      <c r="X76" s="378"/>
      <c r="Y76" s="378"/>
      <c r="Z76" s="375"/>
      <c r="AA76" s="371"/>
    </row>
    <row r="77" spans="2:27" ht="16.5" customHeight="1">
      <c r="B77" s="381">
        <v>32</v>
      </c>
      <c r="C77" s="419"/>
      <c r="D77" s="420"/>
      <c r="E77" s="421"/>
      <c r="F77" s="422"/>
      <c r="G77" s="420"/>
      <c r="H77" s="421"/>
      <c r="I77" s="417"/>
      <c r="J77" s="417"/>
      <c r="K77" s="417"/>
      <c r="L77" s="417"/>
      <c r="M77" s="372"/>
      <c r="N77" s="373"/>
      <c r="O77" s="376" t="str">
        <f>IF(C77="","",ROUNDDOWN((非表示!$B$5-J77)/10000,0))</f>
        <v/>
      </c>
      <c r="P77" s="374"/>
      <c r="Q77" s="372"/>
      <c r="R77" s="190"/>
      <c r="S77" s="195"/>
      <c r="T77" s="68" t="s">
        <v>71</v>
      </c>
      <c r="U77" s="204"/>
      <c r="V77" s="68" t="s">
        <v>72</v>
      </c>
      <c r="W77" s="209"/>
      <c r="X77" s="378"/>
      <c r="Y77" s="378"/>
      <c r="Z77" s="375"/>
      <c r="AA77" s="371" t="str">
        <f>CONCATENATE(I77,M77)</f>
        <v/>
      </c>
    </row>
    <row r="78" spans="2:27" ht="16.5" customHeight="1">
      <c r="B78" s="381"/>
      <c r="C78" s="392"/>
      <c r="D78" s="393"/>
      <c r="E78" s="394"/>
      <c r="F78" s="396"/>
      <c r="G78" s="393"/>
      <c r="H78" s="394"/>
      <c r="I78" s="417"/>
      <c r="J78" s="417"/>
      <c r="K78" s="417"/>
      <c r="L78" s="417"/>
      <c r="M78" s="372"/>
      <c r="N78" s="373"/>
      <c r="O78" s="377"/>
      <c r="P78" s="374"/>
      <c r="Q78" s="372"/>
      <c r="R78" s="190"/>
      <c r="S78" s="195"/>
      <c r="T78" s="68" t="s">
        <v>71</v>
      </c>
      <c r="U78" s="204"/>
      <c r="V78" s="68" t="s">
        <v>72</v>
      </c>
      <c r="W78" s="209"/>
      <c r="X78" s="378"/>
      <c r="Y78" s="378"/>
      <c r="Z78" s="375"/>
      <c r="AA78" s="371"/>
    </row>
    <row r="79" spans="2:27" ht="16.5" customHeight="1">
      <c r="B79" s="381">
        <v>33</v>
      </c>
      <c r="C79" s="419"/>
      <c r="D79" s="420"/>
      <c r="E79" s="421"/>
      <c r="F79" s="422"/>
      <c r="G79" s="420"/>
      <c r="H79" s="421"/>
      <c r="I79" s="417"/>
      <c r="J79" s="417"/>
      <c r="K79" s="417"/>
      <c r="L79" s="417"/>
      <c r="M79" s="372"/>
      <c r="N79" s="373"/>
      <c r="O79" s="376" t="str">
        <f>IF(C79="","",ROUNDDOWN((非表示!$B$5-J79)/10000,0))</f>
        <v/>
      </c>
      <c r="P79" s="374"/>
      <c r="Q79" s="372"/>
      <c r="R79" s="190"/>
      <c r="S79" s="195"/>
      <c r="T79" s="68" t="s">
        <v>71</v>
      </c>
      <c r="U79" s="204"/>
      <c r="V79" s="68" t="s">
        <v>72</v>
      </c>
      <c r="W79" s="209"/>
      <c r="X79" s="378"/>
      <c r="Y79" s="378"/>
      <c r="Z79" s="375"/>
      <c r="AA79" s="371" t="str">
        <f>CONCATENATE(I79,M79)</f>
        <v/>
      </c>
    </row>
    <row r="80" spans="2:27" ht="16.5" customHeight="1">
      <c r="B80" s="381"/>
      <c r="C80" s="392"/>
      <c r="D80" s="393"/>
      <c r="E80" s="394"/>
      <c r="F80" s="396"/>
      <c r="G80" s="393"/>
      <c r="H80" s="394"/>
      <c r="I80" s="417"/>
      <c r="J80" s="417"/>
      <c r="K80" s="417"/>
      <c r="L80" s="417"/>
      <c r="M80" s="372"/>
      <c r="N80" s="373"/>
      <c r="O80" s="377"/>
      <c r="P80" s="374"/>
      <c r="Q80" s="372"/>
      <c r="R80" s="190"/>
      <c r="S80" s="195"/>
      <c r="T80" s="68" t="s">
        <v>71</v>
      </c>
      <c r="U80" s="204"/>
      <c r="V80" s="68" t="s">
        <v>72</v>
      </c>
      <c r="W80" s="209"/>
      <c r="X80" s="378"/>
      <c r="Y80" s="378"/>
      <c r="Z80" s="375"/>
      <c r="AA80" s="371"/>
    </row>
    <row r="81" spans="2:27" ht="16.5" customHeight="1">
      <c r="B81" s="381">
        <v>34</v>
      </c>
      <c r="C81" s="419"/>
      <c r="D81" s="420"/>
      <c r="E81" s="421"/>
      <c r="F81" s="422"/>
      <c r="G81" s="420"/>
      <c r="H81" s="421"/>
      <c r="I81" s="417"/>
      <c r="J81" s="417"/>
      <c r="K81" s="417"/>
      <c r="L81" s="417"/>
      <c r="M81" s="372"/>
      <c r="N81" s="373"/>
      <c r="O81" s="376" t="str">
        <f>IF(C81="","",ROUNDDOWN((非表示!$B$5-J81)/10000,0))</f>
        <v/>
      </c>
      <c r="P81" s="374"/>
      <c r="Q81" s="372"/>
      <c r="R81" s="190"/>
      <c r="S81" s="195"/>
      <c r="T81" s="68" t="s">
        <v>71</v>
      </c>
      <c r="U81" s="204"/>
      <c r="V81" s="68" t="s">
        <v>72</v>
      </c>
      <c r="W81" s="209"/>
      <c r="X81" s="378"/>
      <c r="Y81" s="378"/>
      <c r="Z81" s="375"/>
      <c r="AA81" s="371" t="str">
        <f>CONCATENATE(I81,M81)</f>
        <v/>
      </c>
    </row>
    <row r="82" spans="2:27" ht="16.5" customHeight="1">
      <c r="B82" s="381"/>
      <c r="C82" s="392"/>
      <c r="D82" s="393"/>
      <c r="E82" s="394"/>
      <c r="F82" s="396"/>
      <c r="G82" s="393"/>
      <c r="H82" s="394"/>
      <c r="I82" s="417"/>
      <c r="J82" s="417"/>
      <c r="K82" s="417"/>
      <c r="L82" s="417"/>
      <c r="M82" s="372"/>
      <c r="N82" s="373"/>
      <c r="O82" s="377"/>
      <c r="P82" s="374"/>
      <c r="Q82" s="372"/>
      <c r="R82" s="190"/>
      <c r="S82" s="195"/>
      <c r="T82" s="68" t="s">
        <v>71</v>
      </c>
      <c r="U82" s="204"/>
      <c r="V82" s="68" t="s">
        <v>72</v>
      </c>
      <c r="W82" s="209"/>
      <c r="X82" s="378"/>
      <c r="Y82" s="378"/>
      <c r="Z82" s="375"/>
      <c r="AA82" s="371"/>
    </row>
    <row r="83" spans="2:27" ht="16.5" customHeight="1">
      <c r="B83" s="381">
        <v>35</v>
      </c>
      <c r="C83" s="419"/>
      <c r="D83" s="420"/>
      <c r="E83" s="421"/>
      <c r="F83" s="422"/>
      <c r="G83" s="420"/>
      <c r="H83" s="421"/>
      <c r="I83" s="417"/>
      <c r="J83" s="417"/>
      <c r="K83" s="417"/>
      <c r="L83" s="417"/>
      <c r="M83" s="372"/>
      <c r="N83" s="373"/>
      <c r="O83" s="376" t="str">
        <f>IF(C83="","",ROUNDDOWN((非表示!$B$5-J83)/10000,0))</f>
        <v/>
      </c>
      <c r="P83" s="374"/>
      <c r="Q83" s="372"/>
      <c r="R83" s="190"/>
      <c r="S83" s="195"/>
      <c r="T83" s="68" t="s">
        <v>71</v>
      </c>
      <c r="U83" s="204"/>
      <c r="V83" s="68" t="s">
        <v>72</v>
      </c>
      <c r="W83" s="209"/>
      <c r="X83" s="378"/>
      <c r="Y83" s="378"/>
      <c r="Z83" s="375"/>
      <c r="AA83" s="371" t="str">
        <f>CONCATENATE(I83,M83)</f>
        <v/>
      </c>
    </row>
    <row r="84" spans="2:27" ht="16.5" customHeight="1">
      <c r="B84" s="381"/>
      <c r="C84" s="392"/>
      <c r="D84" s="393"/>
      <c r="E84" s="394"/>
      <c r="F84" s="396"/>
      <c r="G84" s="393"/>
      <c r="H84" s="394"/>
      <c r="I84" s="417"/>
      <c r="J84" s="417"/>
      <c r="K84" s="417"/>
      <c r="L84" s="417"/>
      <c r="M84" s="372"/>
      <c r="N84" s="373"/>
      <c r="O84" s="377"/>
      <c r="P84" s="374"/>
      <c r="Q84" s="372"/>
      <c r="R84" s="190"/>
      <c r="S84" s="195"/>
      <c r="T84" s="68" t="s">
        <v>71</v>
      </c>
      <c r="U84" s="204"/>
      <c r="V84" s="68" t="s">
        <v>72</v>
      </c>
      <c r="W84" s="209"/>
      <c r="X84" s="378"/>
      <c r="Y84" s="378"/>
      <c r="Z84" s="375"/>
      <c r="AA84" s="371"/>
    </row>
    <row r="85" spans="2:27" ht="16.5" customHeight="1">
      <c r="B85" s="381">
        <v>36</v>
      </c>
      <c r="C85" s="419"/>
      <c r="D85" s="420"/>
      <c r="E85" s="421"/>
      <c r="F85" s="422"/>
      <c r="G85" s="420"/>
      <c r="H85" s="421"/>
      <c r="I85" s="417"/>
      <c r="J85" s="417"/>
      <c r="K85" s="417"/>
      <c r="L85" s="417"/>
      <c r="M85" s="372"/>
      <c r="N85" s="373"/>
      <c r="O85" s="376" t="str">
        <f>IF(C85="","",ROUNDDOWN((非表示!$B$5-J85)/10000,0))</f>
        <v/>
      </c>
      <c r="P85" s="374"/>
      <c r="Q85" s="372"/>
      <c r="R85" s="190"/>
      <c r="S85" s="195"/>
      <c r="T85" s="68" t="s">
        <v>71</v>
      </c>
      <c r="U85" s="204"/>
      <c r="V85" s="68" t="s">
        <v>72</v>
      </c>
      <c r="W85" s="209"/>
      <c r="X85" s="378"/>
      <c r="Y85" s="378"/>
      <c r="Z85" s="375"/>
      <c r="AA85" s="371" t="str">
        <f>CONCATENATE(I85,M85)</f>
        <v/>
      </c>
    </row>
    <row r="86" spans="2:27" ht="16.5" customHeight="1">
      <c r="B86" s="381"/>
      <c r="C86" s="392"/>
      <c r="D86" s="393"/>
      <c r="E86" s="394"/>
      <c r="F86" s="396"/>
      <c r="G86" s="393"/>
      <c r="H86" s="394"/>
      <c r="I86" s="417"/>
      <c r="J86" s="417"/>
      <c r="K86" s="417"/>
      <c r="L86" s="417"/>
      <c r="M86" s="372"/>
      <c r="N86" s="373"/>
      <c r="O86" s="377"/>
      <c r="P86" s="374"/>
      <c r="Q86" s="372"/>
      <c r="R86" s="190"/>
      <c r="S86" s="195"/>
      <c r="T86" s="68" t="s">
        <v>71</v>
      </c>
      <c r="U86" s="204"/>
      <c r="V86" s="68" t="s">
        <v>72</v>
      </c>
      <c r="W86" s="209"/>
      <c r="X86" s="378"/>
      <c r="Y86" s="378"/>
      <c r="Z86" s="375"/>
      <c r="AA86" s="371"/>
    </row>
    <row r="87" spans="2:27" ht="16.5" customHeight="1">
      <c r="B87" s="381">
        <v>37</v>
      </c>
      <c r="C87" s="419"/>
      <c r="D87" s="420"/>
      <c r="E87" s="421"/>
      <c r="F87" s="422"/>
      <c r="G87" s="420"/>
      <c r="H87" s="421"/>
      <c r="I87" s="417"/>
      <c r="J87" s="417"/>
      <c r="K87" s="417"/>
      <c r="L87" s="417"/>
      <c r="M87" s="372"/>
      <c r="N87" s="373"/>
      <c r="O87" s="376" t="str">
        <f>IF(C87="","",ROUNDDOWN((非表示!$B$5-J87)/10000,0))</f>
        <v/>
      </c>
      <c r="P87" s="374"/>
      <c r="Q87" s="372"/>
      <c r="R87" s="190"/>
      <c r="S87" s="195"/>
      <c r="T87" s="68" t="s">
        <v>71</v>
      </c>
      <c r="U87" s="204"/>
      <c r="V87" s="68" t="s">
        <v>72</v>
      </c>
      <c r="W87" s="209"/>
      <c r="X87" s="378"/>
      <c r="Y87" s="378"/>
      <c r="Z87" s="375"/>
      <c r="AA87" s="371" t="str">
        <f>CONCATENATE(I87,M87)</f>
        <v/>
      </c>
    </row>
    <row r="88" spans="2:27" ht="16.5" customHeight="1">
      <c r="B88" s="381"/>
      <c r="C88" s="392"/>
      <c r="D88" s="393"/>
      <c r="E88" s="394"/>
      <c r="F88" s="396"/>
      <c r="G88" s="393"/>
      <c r="H88" s="394"/>
      <c r="I88" s="417"/>
      <c r="J88" s="417"/>
      <c r="K88" s="417"/>
      <c r="L88" s="417"/>
      <c r="M88" s="372"/>
      <c r="N88" s="373"/>
      <c r="O88" s="377"/>
      <c r="P88" s="374"/>
      <c r="Q88" s="372"/>
      <c r="R88" s="190"/>
      <c r="S88" s="195"/>
      <c r="T88" s="68" t="s">
        <v>71</v>
      </c>
      <c r="U88" s="204"/>
      <c r="V88" s="68" t="s">
        <v>72</v>
      </c>
      <c r="W88" s="209"/>
      <c r="X88" s="378"/>
      <c r="Y88" s="378"/>
      <c r="Z88" s="375"/>
      <c r="AA88" s="371"/>
    </row>
    <row r="89" spans="2:27" ht="16.5" customHeight="1">
      <c r="B89" s="381">
        <v>38</v>
      </c>
      <c r="C89" s="419"/>
      <c r="D89" s="420"/>
      <c r="E89" s="421"/>
      <c r="F89" s="422"/>
      <c r="G89" s="420"/>
      <c r="H89" s="421"/>
      <c r="I89" s="417"/>
      <c r="J89" s="417"/>
      <c r="K89" s="417"/>
      <c r="L89" s="417"/>
      <c r="M89" s="372"/>
      <c r="N89" s="373"/>
      <c r="O89" s="376" t="str">
        <f>IF(C89="","",ROUNDDOWN((非表示!$B$5-J89)/10000,0))</f>
        <v/>
      </c>
      <c r="P89" s="374"/>
      <c r="Q89" s="372"/>
      <c r="R89" s="190"/>
      <c r="S89" s="195"/>
      <c r="T89" s="68" t="s">
        <v>71</v>
      </c>
      <c r="U89" s="204"/>
      <c r="V89" s="68" t="s">
        <v>72</v>
      </c>
      <c r="W89" s="209"/>
      <c r="X89" s="378"/>
      <c r="Y89" s="378"/>
      <c r="Z89" s="375"/>
      <c r="AA89" s="371" t="str">
        <f>CONCATENATE(I89,M89)</f>
        <v/>
      </c>
    </row>
    <row r="90" spans="2:27" ht="16.5" customHeight="1">
      <c r="B90" s="381"/>
      <c r="C90" s="392"/>
      <c r="D90" s="393"/>
      <c r="E90" s="394"/>
      <c r="F90" s="396"/>
      <c r="G90" s="393"/>
      <c r="H90" s="394"/>
      <c r="I90" s="417"/>
      <c r="J90" s="417"/>
      <c r="K90" s="417"/>
      <c r="L90" s="417"/>
      <c r="M90" s="372"/>
      <c r="N90" s="373"/>
      <c r="O90" s="377"/>
      <c r="P90" s="374"/>
      <c r="Q90" s="372"/>
      <c r="R90" s="190"/>
      <c r="S90" s="195"/>
      <c r="T90" s="68" t="s">
        <v>71</v>
      </c>
      <c r="U90" s="204"/>
      <c r="V90" s="68" t="s">
        <v>72</v>
      </c>
      <c r="W90" s="209"/>
      <c r="X90" s="378"/>
      <c r="Y90" s="378"/>
      <c r="Z90" s="375"/>
      <c r="AA90" s="371"/>
    </row>
    <row r="91" spans="2:27" ht="16.5" customHeight="1">
      <c r="B91" s="381">
        <v>39</v>
      </c>
      <c r="C91" s="419"/>
      <c r="D91" s="420"/>
      <c r="E91" s="421"/>
      <c r="F91" s="422"/>
      <c r="G91" s="420"/>
      <c r="H91" s="421"/>
      <c r="I91" s="417"/>
      <c r="J91" s="417"/>
      <c r="K91" s="417"/>
      <c r="L91" s="417"/>
      <c r="M91" s="372"/>
      <c r="N91" s="373"/>
      <c r="O91" s="376" t="str">
        <f>IF(C91="","",ROUNDDOWN((非表示!$B$5-J91)/10000,0))</f>
        <v/>
      </c>
      <c r="P91" s="374"/>
      <c r="Q91" s="372"/>
      <c r="R91" s="190"/>
      <c r="S91" s="195"/>
      <c r="T91" s="68" t="s">
        <v>71</v>
      </c>
      <c r="U91" s="204"/>
      <c r="V91" s="68" t="s">
        <v>72</v>
      </c>
      <c r="W91" s="209"/>
      <c r="X91" s="378"/>
      <c r="Y91" s="378"/>
      <c r="Z91" s="375"/>
      <c r="AA91" s="371" t="str">
        <f>CONCATENATE(I91,M91)</f>
        <v/>
      </c>
    </row>
    <row r="92" spans="2:27" ht="16.5" customHeight="1">
      <c r="B92" s="381"/>
      <c r="C92" s="392"/>
      <c r="D92" s="393"/>
      <c r="E92" s="394"/>
      <c r="F92" s="396"/>
      <c r="G92" s="393"/>
      <c r="H92" s="394"/>
      <c r="I92" s="417"/>
      <c r="J92" s="417"/>
      <c r="K92" s="417"/>
      <c r="L92" s="417"/>
      <c r="M92" s="372"/>
      <c r="N92" s="373"/>
      <c r="O92" s="377"/>
      <c r="P92" s="374"/>
      <c r="Q92" s="372"/>
      <c r="R92" s="190"/>
      <c r="S92" s="195"/>
      <c r="T92" s="68" t="s">
        <v>71</v>
      </c>
      <c r="U92" s="204"/>
      <c r="V92" s="68" t="s">
        <v>72</v>
      </c>
      <c r="W92" s="209"/>
      <c r="X92" s="378"/>
      <c r="Y92" s="378"/>
      <c r="Z92" s="375"/>
      <c r="AA92" s="371"/>
    </row>
    <row r="93" spans="2:27" ht="16.5" customHeight="1">
      <c r="B93" s="381">
        <v>40</v>
      </c>
      <c r="C93" s="419"/>
      <c r="D93" s="420"/>
      <c r="E93" s="421"/>
      <c r="F93" s="422"/>
      <c r="G93" s="420"/>
      <c r="H93" s="421"/>
      <c r="I93" s="398"/>
      <c r="J93" s="417"/>
      <c r="K93" s="417"/>
      <c r="L93" s="417"/>
      <c r="M93" s="372"/>
      <c r="N93" s="373"/>
      <c r="O93" s="376" t="str">
        <f>IF(C93="","",ROUNDDOWN((非表示!$B$5-J93)/10000,0))</f>
        <v/>
      </c>
      <c r="P93" s="374"/>
      <c r="Q93" s="372"/>
      <c r="R93" s="190"/>
      <c r="S93" s="195"/>
      <c r="T93" s="68" t="s">
        <v>71</v>
      </c>
      <c r="U93" s="204"/>
      <c r="V93" s="68" t="s">
        <v>72</v>
      </c>
      <c r="W93" s="209"/>
      <c r="X93" s="378"/>
      <c r="Y93" s="378"/>
      <c r="Z93" s="375"/>
      <c r="AA93" s="371" t="str">
        <f>CONCATENATE(I93,M93)</f>
        <v/>
      </c>
    </row>
    <row r="94" spans="2:27" ht="16.5" customHeight="1" thickBot="1">
      <c r="B94" s="381"/>
      <c r="C94" s="423"/>
      <c r="D94" s="424"/>
      <c r="E94" s="425"/>
      <c r="F94" s="426"/>
      <c r="G94" s="424"/>
      <c r="H94" s="425"/>
      <c r="I94" s="427"/>
      <c r="J94" s="418"/>
      <c r="K94" s="418"/>
      <c r="L94" s="418"/>
      <c r="M94" s="414"/>
      <c r="N94" s="415"/>
      <c r="O94" s="377"/>
      <c r="P94" s="416"/>
      <c r="Q94" s="414"/>
      <c r="R94" s="191"/>
      <c r="S94" s="196"/>
      <c r="T94" s="70" t="s">
        <v>71</v>
      </c>
      <c r="U94" s="205"/>
      <c r="V94" s="70" t="s">
        <v>72</v>
      </c>
      <c r="W94" s="210"/>
      <c r="X94" s="428"/>
      <c r="Y94" s="428"/>
      <c r="Z94" s="413"/>
      <c r="AA94" s="371"/>
    </row>
    <row r="95" spans="2:27" ht="1.9" customHeight="1">
      <c r="B95" s="11"/>
      <c r="C95" s="9"/>
      <c r="D95" s="19"/>
      <c r="E95" s="19"/>
      <c r="F95" s="19"/>
      <c r="G95" s="19"/>
      <c r="H95" s="19"/>
      <c r="I95" s="19"/>
      <c r="J95" s="18"/>
      <c r="K95" s="18"/>
      <c r="L95" s="18"/>
      <c r="M95" s="18"/>
      <c r="N95" s="18"/>
      <c r="O95" s="11"/>
      <c r="P95" s="18"/>
      <c r="Q95" s="18"/>
      <c r="R95" s="18"/>
      <c r="S95" s="19"/>
      <c r="T95" s="20"/>
      <c r="U95" s="19"/>
      <c r="V95" s="20"/>
      <c r="W95" s="19"/>
      <c r="X95" s="18"/>
      <c r="Y95" s="18"/>
      <c r="Z95" s="11"/>
    </row>
    <row r="96" spans="2:27" ht="16.5" customHeight="1">
      <c r="B96" s="271" t="s">
        <v>33</v>
      </c>
      <c r="C96" s="368" t="str">
        <f>IF('団体参加 '!D106=0,"",'団体参加 '!D106)</f>
        <v/>
      </c>
      <c r="D96" s="369"/>
      <c r="E96" s="369"/>
      <c r="F96" s="369"/>
      <c r="G96" s="369"/>
      <c r="H96" s="369"/>
      <c r="I96" s="370"/>
      <c r="K96" s="11" t="s">
        <v>90</v>
      </c>
      <c r="L96" s="11"/>
      <c r="M96" s="11"/>
      <c r="N96" s="9"/>
      <c r="O96" s="63" t="s">
        <v>59</v>
      </c>
      <c r="P96" s="379" t="str">
        <f>IF('団体参加 '!W3="","",'団体参加 '!W3)</f>
        <v/>
      </c>
      <c r="Q96" s="380"/>
      <c r="R96" s="9"/>
      <c r="S96" s="11"/>
      <c r="T96" s="16" t="s">
        <v>91</v>
      </c>
      <c r="U96" s="212">
        <v>79</v>
      </c>
      <c r="V96" s="62" t="s">
        <v>92</v>
      </c>
      <c r="W96" s="11"/>
      <c r="X96" s="9"/>
      <c r="Y96" s="11"/>
      <c r="Z96" s="9"/>
    </row>
    <row r="97" spans="4:26" ht="15" customHeight="1">
      <c r="D97" s="11"/>
      <c r="E97" s="11"/>
      <c r="F97" s="11"/>
      <c r="G97" s="11"/>
      <c r="H97" s="11"/>
      <c r="I97" s="11"/>
      <c r="J97" s="11"/>
      <c r="K97" s="11"/>
      <c r="L97" s="11"/>
      <c r="M97" s="15"/>
      <c r="P97" s="15"/>
      <c r="S97" s="15"/>
      <c r="T97" s="15"/>
      <c r="V97" s="15"/>
      <c r="W97" s="15"/>
      <c r="X97" s="15"/>
      <c r="Z97" s="15"/>
    </row>
  </sheetData>
  <sheetProtection algorithmName="SHA-512" hashValue="WlpnrbPt9bXrZWanVZ1NcJ4BmX+n5Ju+C7J/UvS15gIMiy53HrIShkxM9AdZp+pM9Kvab/BzV8YCGxYcEvwieA==" saltValue="0ohTZnBSh5doPbwLHkkSxw==" spinCount="100000" sheet="1" objects="1" scenarios="1"/>
  <mergeCells count="570">
    <mergeCell ref="F2:L2"/>
    <mergeCell ref="C5:E5"/>
    <mergeCell ref="C6:E6"/>
    <mergeCell ref="C7:E7"/>
    <mergeCell ref="C8:E8"/>
    <mergeCell ref="C9:E9"/>
    <mergeCell ref="N5:R5"/>
    <mergeCell ref="J12:L12"/>
    <mergeCell ref="M12:N12"/>
    <mergeCell ref="S6:T6"/>
    <mergeCell ref="B17:B18"/>
    <mergeCell ref="J17:L18"/>
    <mergeCell ref="M17:N17"/>
    <mergeCell ref="U6:V6"/>
    <mergeCell ref="W6:X6"/>
    <mergeCell ref="Y6:Z6"/>
    <mergeCell ref="B15:B16"/>
    <mergeCell ref="J15:L16"/>
    <mergeCell ref="P12:Q12"/>
    <mergeCell ref="S12:W12"/>
    <mergeCell ref="X12:Y12"/>
    <mergeCell ref="B13:B14"/>
    <mergeCell ref="I13:I14"/>
    <mergeCell ref="J13:L14"/>
    <mergeCell ref="M13:N13"/>
    <mergeCell ref="O13:O14"/>
    <mergeCell ref="M15:N15"/>
    <mergeCell ref="O15:O16"/>
    <mergeCell ref="P15:Q15"/>
    <mergeCell ref="X15:Y16"/>
    <mergeCell ref="Z15:Z16"/>
    <mergeCell ref="M16:N16"/>
    <mergeCell ref="P16:Q16"/>
    <mergeCell ref="P13:Q13"/>
    <mergeCell ref="C17:E18"/>
    <mergeCell ref="F17:H18"/>
    <mergeCell ref="I17:I18"/>
    <mergeCell ref="Z19:Z20"/>
    <mergeCell ref="M20:N20"/>
    <mergeCell ref="P20:Q20"/>
    <mergeCell ref="P14:Q14"/>
    <mergeCell ref="O17:O18"/>
    <mergeCell ref="P17:Q17"/>
    <mergeCell ref="X17:Y18"/>
    <mergeCell ref="Z17:Z18"/>
    <mergeCell ref="M18:N18"/>
    <mergeCell ref="P18:Q18"/>
    <mergeCell ref="X13:Y14"/>
    <mergeCell ref="Z13:Z14"/>
    <mergeCell ref="M14:N14"/>
    <mergeCell ref="B19:B20"/>
    <mergeCell ref="J19:L20"/>
    <mergeCell ref="M19:N19"/>
    <mergeCell ref="C19:E20"/>
    <mergeCell ref="F19:H20"/>
    <mergeCell ref="I19:I20"/>
    <mergeCell ref="O21:O22"/>
    <mergeCell ref="P21:Q21"/>
    <mergeCell ref="X21:Y22"/>
    <mergeCell ref="O19:O20"/>
    <mergeCell ref="P19:Q19"/>
    <mergeCell ref="X19:Y20"/>
    <mergeCell ref="Z21:Z22"/>
    <mergeCell ref="M22:N22"/>
    <mergeCell ref="P22:Q22"/>
    <mergeCell ref="B21:B22"/>
    <mergeCell ref="J21:L22"/>
    <mergeCell ref="M21:N21"/>
    <mergeCell ref="C21:E22"/>
    <mergeCell ref="F21:H22"/>
    <mergeCell ref="I21:I22"/>
    <mergeCell ref="O23:O24"/>
    <mergeCell ref="P23:Q23"/>
    <mergeCell ref="X23:Y24"/>
    <mergeCell ref="Z23:Z24"/>
    <mergeCell ref="M24:N24"/>
    <mergeCell ref="P24:Q24"/>
    <mergeCell ref="B23:B24"/>
    <mergeCell ref="J23:L24"/>
    <mergeCell ref="M23:N23"/>
    <mergeCell ref="C23:E24"/>
    <mergeCell ref="F23:H24"/>
    <mergeCell ref="I23:I24"/>
    <mergeCell ref="O25:O26"/>
    <mergeCell ref="P25:Q25"/>
    <mergeCell ref="X25:Y26"/>
    <mergeCell ref="Z25:Z26"/>
    <mergeCell ref="M26:N26"/>
    <mergeCell ref="P26:Q26"/>
    <mergeCell ref="B25:B26"/>
    <mergeCell ref="J25:L26"/>
    <mergeCell ref="M25:N25"/>
    <mergeCell ref="C25:E26"/>
    <mergeCell ref="F25:H26"/>
    <mergeCell ref="I25:I26"/>
    <mergeCell ref="O27:O28"/>
    <mergeCell ref="P27:Q27"/>
    <mergeCell ref="X27:Y28"/>
    <mergeCell ref="Z27:Z28"/>
    <mergeCell ref="M28:N28"/>
    <mergeCell ref="P28:Q28"/>
    <mergeCell ref="B27:B28"/>
    <mergeCell ref="J27:L28"/>
    <mergeCell ref="M27:N27"/>
    <mergeCell ref="C27:E28"/>
    <mergeCell ref="F27:H28"/>
    <mergeCell ref="I27:I28"/>
    <mergeCell ref="O29:O30"/>
    <mergeCell ref="P29:Q29"/>
    <mergeCell ref="X29:Y30"/>
    <mergeCell ref="Z29:Z30"/>
    <mergeCell ref="M30:N30"/>
    <mergeCell ref="P30:Q30"/>
    <mergeCell ref="B29:B30"/>
    <mergeCell ref="J29:L30"/>
    <mergeCell ref="M29:N29"/>
    <mergeCell ref="C29:E30"/>
    <mergeCell ref="F29:H30"/>
    <mergeCell ref="I29:I30"/>
    <mergeCell ref="O31:O32"/>
    <mergeCell ref="P31:Q31"/>
    <mergeCell ref="X31:Y32"/>
    <mergeCell ref="Z31:Z32"/>
    <mergeCell ref="M32:N32"/>
    <mergeCell ref="P32:Q32"/>
    <mergeCell ref="B31:B32"/>
    <mergeCell ref="J31:L32"/>
    <mergeCell ref="M31:N31"/>
    <mergeCell ref="C31:E32"/>
    <mergeCell ref="F31:H32"/>
    <mergeCell ref="I31:I32"/>
    <mergeCell ref="O33:O34"/>
    <mergeCell ref="P33:Q33"/>
    <mergeCell ref="X33:Y34"/>
    <mergeCell ref="Z33:Z34"/>
    <mergeCell ref="M34:N34"/>
    <mergeCell ref="P34:Q34"/>
    <mergeCell ref="B33:B34"/>
    <mergeCell ref="J33:L34"/>
    <mergeCell ref="M33:N33"/>
    <mergeCell ref="C33:E34"/>
    <mergeCell ref="F33:H34"/>
    <mergeCell ref="I33:I34"/>
    <mergeCell ref="O35:O36"/>
    <mergeCell ref="P35:Q35"/>
    <mergeCell ref="X35:Y36"/>
    <mergeCell ref="Z35:Z36"/>
    <mergeCell ref="M36:N36"/>
    <mergeCell ref="P36:Q36"/>
    <mergeCell ref="B35:B36"/>
    <mergeCell ref="J35:L36"/>
    <mergeCell ref="M35:N35"/>
    <mergeCell ref="C35:E36"/>
    <mergeCell ref="F35:H36"/>
    <mergeCell ref="I35:I36"/>
    <mergeCell ref="O37:O38"/>
    <mergeCell ref="P37:Q37"/>
    <mergeCell ref="X37:Y38"/>
    <mergeCell ref="Z37:Z38"/>
    <mergeCell ref="M38:N38"/>
    <mergeCell ref="P38:Q38"/>
    <mergeCell ref="B37:B38"/>
    <mergeCell ref="J37:L38"/>
    <mergeCell ref="M37:N37"/>
    <mergeCell ref="C37:E38"/>
    <mergeCell ref="F37:H38"/>
    <mergeCell ref="I37:I38"/>
    <mergeCell ref="O39:O40"/>
    <mergeCell ref="P39:Q39"/>
    <mergeCell ref="X39:Y40"/>
    <mergeCell ref="Z39:Z40"/>
    <mergeCell ref="M40:N40"/>
    <mergeCell ref="P40:Q40"/>
    <mergeCell ref="B39:B40"/>
    <mergeCell ref="J39:L40"/>
    <mergeCell ref="M39:N39"/>
    <mergeCell ref="C39:E40"/>
    <mergeCell ref="F39:H40"/>
    <mergeCell ref="I39:I40"/>
    <mergeCell ref="O41:O42"/>
    <mergeCell ref="P41:Q41"/>
    <mergeCell ref="X41:Y42"/>
    <mergeCell ref="Z41:Z42"/>
    <mergeCell ref="M42:N42"/>
    <mergeCell ref="P42:Q42"/>
    <mergeCell ref="B41:B42"/>
    <mergeCell ref="J41:L42"/>
    <mergeCell ref="M41:N41"/>
    <mergeCell ref="C41:E42"/>
    <mergeCell ref="F41:H42"/>
    <mergeCell ref="I41:I42"/>
    <mergeCell ref="O43:O44"/>
    <mergeCell ref="P43:Q43"/>
    <mergeCell ref="X43:Y44"/>
    <mergeCell ref="Z43:Z44"/>
    <mergeCell ref="M44:N44"/>
    <mergeCell ref="P44:Q44"/>
    <mergeCell ref="B43:B44"/>
    <mergeCell ref="J43:L44"/>
    <mergeCell ref="M43:N43"/>
    <mergeCell ref="C43:E44"/>
    <mergeCell ref="F43:H44"/>
    <mergeCell ref="I43:I44"/>
    <mergeCell ref="O45:O46"/>
    <mergeCell ref="P45:Q45"/>
    <mergeCell ref="X45:Y46"/>
    <mergeCell ref="Z45:Z46"/>
    <mergeCell ref="M46:N46"/>
    <mergeCell ref="P46:Q46"/>
    <mergeCell ref="B45:B46"/>
    <mergeCell ref="J45:L46"/>
    <mergeCell ref="M45:N45"/>
    <mergeCell ref="C45:E46"/>
    <mergeCell ref="F45:H46"/>
    <mergeCell ref="I45:I46"/>
    <mergeCell ref="O47:O48"/>
    <mergeCell ref="P47:Q47"/>
    <mergeCell ref="X47:Y48"/>
    <mergeCell ref="Z47:Z48"/>
    <mergeCell ref="M48:N48"/>
    <mergeCell ref="P48:Q48"/>
    <mergeCell ref="B47:B48"/>
    <mergeCell ref="J47:L48"/>
    <mergeCell ref="M47:N47"/>
    <mergeCell ref="C47:E48"/>
    <mergeCell ref="F47:H48"/>
    <mergeCell ref="I47:I48"/>
    <mergeCell ref="O49:O50"/>
    <mergeCell ref="P49:Q49"/>
    <mergeCell ref="X49:Y50"/>
    <mergeCell ref="Z49:Z50"/>
    <mergeCell ref="M50:N50"/>
    <mergeCell ref="P50:Q50"/>
    <mergeCell ref="B49:B50"/>
    <mergeCell ref="J49:L50"/>
    <mergeCell ref="M49:N49"/>
    <mergeCell ref="C49:E50"/>
    <mergeCell ref="F49:H50"/>
    <mergeCell ref="I49:I50"/>
    <mergeCell ref="O51:O52"/>
    <mergeCell ref="P51:Q51"/>
    <mergeCell ref="X51:Y52"/>
    <mergeCell ref="Z51:Z52"/>
    <mergeCell ref="M52:N52"/>
    <mergeCell ref="P52:Q52"/>
    <mergeCell ref="B51:B52"/>
    <mergeCell ref="J51:L52"/>
    <mergeCell ref="M51:N51"/>
    <mergeCell ref="C51:E52"/>
    <mergeCell ref="F51:H52"/>
    <mergeCell ref="I51:I52"/>
    <mergeCell ref="O53:O54"/>
    <mergeCell ref="P53:Q53"/>
    <mergeCell ref="X53:Y54"/>
    <mergeCell ref="Z53:Z54"/>
    <mergeCell ref="M54:N54"/>
    <mergeCell ref="P54:Q54"/>
    <mergeCell ref="B53:B54"/>
    <mergeCell ref="J53:L54"/>
    <mergeCell ref="M53:N53"/>
    <mergeCell ref="C53:E54"/>
    <mergeCell ref="F53:H54"/>
    <mergeCell ref="I53:I54"/>
    <mergeCell ref="O55:O56"/>
    <mergeCell ref="P55:Q55"/>
    <mergeCell ref="X55:Y56"/>
    <mergeCell ref="Z55:Z56"/>
    <mergeCell ref="M56:N56"/>
    <mergeCell ref="P56:Q56"/>
    <mergeCell ref="B55:B56"/>
    <mergeCell ref="J55:L56"/>
    <mergeCell ref="M55:N55"/>
    <mergeCell ref="C55:E56"/>
    <mergeCell ref="F55:H56"/>
    <mergeCell ref="I55:I56"/>
    <mergeCell ref="O57:O58"/>
    <mergeCell ref="P57:Q57"/>
    <mergeCell ref="X57:Y58"/>
    <mergeCell ref="Z57:Z58"/>
    <mergeCell ref="M58:N58"/>
    <mergeCell ref="P58:Q58"/>
    <mergeCell ref="B57:B58"/>
    <mergeCell ref="J57:L58"/>
    <mergeCell ref="M57:N57"/>
    <mergeCell ref="C57:E58"/>
    <mergeCell ref="F57:H58"/>
    <mergeCell ref="I57:I58"/>
    <mergeCell ref="O59:O60"/>
    <mergeCell ref="P59:Q59"/>
    <mergeCell ref="X59:Y60"/>
    <mergeCell ref="Z59:Z60"/>
    <mergeCell ref="M60:N60"/>
    <mergeCell ref="P60:Q60"/>
    <mergeCell ref="B59:B60"/>
    <mergeCell ref="J59:L60"/>
    <mergeCell ref="M59:N59"/>
    <mergeCell ref="C59:E60"/>
    <mergeCell ref="F59:H60"/>
    <mergeCell ref="I59:I60"/>
    <mergeCell ref="O61:O62"/>
    <mergeCell ref="P61:Q61"/>
    <mergeCell ref="X61:Y62"/>
    <mergeCell ref="Z61:Z62"/>
    <mergeCell ref="M62:N62"/>
    <mergeCell ref="P62:Q62"/>
    <mergeCell ref="B61:B62"/>
    <mergeCell ref="J61:L62"/>
    <mergeCell ref="M61:N61"/>
    <mergeCell ref="C61:E62"/>
    <mergeCell ref="F61:H62"/>
    <mergeCell ref="I61:I62"/>
    <mergeCell ref="O63:O64"/>
    <mergeCell ref="P63:Q63"/>
    <mergeCell ref="X63:Y64"/>
    <mergeCell ref="Z63:Z64"/>
    <mergeCell ref="M64:N64"/>
    <mergeCell ref="P64:Q64"/>
    <mergeCell ref="B63:B64"/>
    <mergeCell ref="J63:L64"/>
    <mergeCell ref="M63:N63"/>
    <mergeCell ref="C63:E64"/>
    <mergeCell ref="F63:H64"/>
    <mergeCell ref="I63:I64"/>
    <mergeCell ref="O65:O66"/>
    <mergeCell ref="P65:Q65"/>
    <mergeCell ref="X65:Y66"/>
    <mergeCell ref="Z65:Z66"/>
    <mergeCell ref="M66:N66"/>
    <mergeCell ref="P66:Q66"/>
    <mergeCell ref="B65:B66"/>
    <mergeCell ref="J65:L66"/>
    <mergeCell ref="M65:N65"/>
    <mergeCell ref="C65:E66"/>
    <mergeCell ref="F65:H66"/>
    <mergeCell ref="I65:I66"/>
    <mergeCell ref="O67:O68"/>
    <mergeCell ref="P67:Q67"/>
    <mergeCell ref="X67:Y68"/>
    <mergeCell ref="Z67:Z68"/>
    <mergeCell ref="M68:N68"/>
    <mergeCell ref="P68:Q68"/>
    <mergeCell ref="B67:B68"/>
    <mergeCell ref="J67:L68"/>
    <mergeCell ref="M67:N67"/>
    <mergeCell ref="C67:E68"/>
    <mergeCell ref="F67:H68"/>
    <mergeCell ref="I67:I68"/>
    <mergeCell ref="O69:O70"/>
    <mergeCell ref="P69:Q69"/>
    <mergeCell ref="X69:Y70"/>
    <mergeCell ref="Z69:Z70"/>
    <mergeCell ref="M70:N70"/>
    <mergeCell ref="P70:Q70"/>
    <mergeCell ref="B69:B70"/>
    <mergeCell ref="J69:L70"/>
    <mergeCell ref="M69:N69"/>
    <mergeCell ref="C69:E70"/>
    <mergeCell ref="F69:H70"/>
    <mergeCell ref="I69:I70"/>
    <mergeCell ref="O71:O72"/>
    <mergeCell ref="P71:Q71"/>
    <mergeCell ref="X71:Y72"/>
    <mergeCell ref="Z71:Z72"/>
    <mergeCell ref="M72:N72"/>
    <mergeCell ref="P72:Q72"/>
    <mergeCell ref="B71:B72"/>
    <mergeCell ref="J71:L72"/>
    <mergeCell ref="M71:N71"/>
    <mergeCell ref="C71:E72"/>
    <mergeCell ref="F71:H72"/>
    <mergeCell ref="I71:I72"/>
    <mergeCell ref="O73:O74"/>
    <mergeCell ref="P73:Q73"/>
    <mergeCell ref="X73:Y74"/>
    <mergeCell ref="Z73:Z74"/>
    <mergeCell ref="M74:N74"/>
    <mergeCell ref="P74:Q74"/>
    <mergeCell ref="B73:B74"/>
    <mergeCell ref="J73:L74"/>
    <mergeCell ref="M73:N73"/>
    <mergeCell ref="C73:E74"/>
    <mergeCell ref="F73:H74"/>
    <mergeCell ref="I73:I74"/>
    <mergeCell ref="B77:B78"/>
    <mergeCell ref="J77:L78"/>
    <mergeCell ref="M77:N77"/>
    <mergeCell ref="C77:E78"/>
    <mergeCell ref="F77:H78"/>
    <mergeCell ref="I77:I78"/>
    <mergeCell ref="O75:O76"/>
    <mergeCell ref="P75:Q75"/>
    <mergeCell ref="X75:Y76"/>
    <mergeCell ref="M76:N76"/>
    <mergeCell ref="P76:Q76"/>
    <mergeCell ref="B75:B76"/>
    <mergeCell ref="J75:L76"/>
    <mergeCell ref="M75:N75"/>
    <mergeCell ref="C75:E76"/>
    <mergeCell ref="F75:H76"/>
    <mergeCell ref="I75:I76"/>
    <mergeCell ref="B81:B82"/>
    <mergeCell ref="J81:L82"/>
    <mergeCell ref="M81:N81"/>
    <mergeCell ref="C81:E82"/>
    <mergeCell ref="F81:H82"/>
    <mergeCell ref="I81:I82"/>
    <mergeCell ref="O79:O80"/>
    <mergeCell ref="P79:Q79"/>
    <mergeCell ref="X79:Y80"/>
    <mergeCell ref="M80:N80"/>
    <mergeCell ref="P80:Q80"/>
    <mergeCell ref="B79:B80"/>
    <mergeCell ref="J79:L80"/>
    <mergeCell ref="M79:N79"/>
    <mergeCell ref="C79:E80"/>
    <mergeCell ref="F79:H80"/>
    <mergeCell ref="I79:I80"/>
    <mergeCell ref="B85:B86"/>
    <mergeCell ref="J85:L86"/>
    <mergeCell ref="M85:N85"/>
    <mergeCell ref="O83:O84"/>
    <mergeCell ref="P83:Q83"/>
    <mergeCell ref="X83:Y84"/>
    <mergeCell ref="C83:E84"/>
    <mergeCell ref="F83:H84"/>
    <mergeCell ref="I83:I84"/>
    <mergeCell ref="C85:E86"/>
    <mergeCell ref="F85:H86"/>
    <mergeCell ref="I85:I86"/>
    <mergeCell ref="M84:N84"/>
    <mergeCell ref="P84:Q84"/>
    <mergeCell ref="B83:B84"/>
    <mergeCell ref="J83:L84"/>
    <mergeCell ref="M83:N83"/>
    <mergeCell ref="B89:B90"/>
    <mergeCell ref="J89:L90"/>
    <mergeCell ref="M89:N89"/>
    <mergeCell ref="O87:O88"/>
    <mergeCell ref="P87:Q87"/>
    <mergeCell ref="X87:Y88"/>
    <mergeCell ref="M88:N88"/>
    <mergeCell ref="P88:Q88"/>
    <mergeCell ref="B87:B88"/>
    <mergeCell ref="J87:L88"/>
    <mergeCell ref="M87:N87"/>
    <mergeCell ref="C87:E88"/>
    <mergeCell ref="F87:H88"/>
    <mergeCell ref="I87:I88"/>
    <mergeCell ref="C89:E90"/>
    <mergeCell ref="F89:H90"/>
    <mergeCell ref="I89:I90"/>
    <mergeCell ref="B93:B94"/>
    <mergeCell ref="J93:L94"/>
    <mergeCell ref="M93:N93"/>
    <mergeCell ref="O91:O92"/>
    <mergeCell ref="P91:Q91"/>
    <mergeCell ref="X91:Y92"/>
    <mergeCell ref="M92:N92"/>
    <mergeCell ref="P92:Q92"/>
    <mergeCell ref="B91:B92"/>
    <mergeCell ref="J91:L92"/>
    <mergeCell ref="M91:N91"/>
    <mergeCell ref="C91:E92"/>
    <mergeCell ref="F91:H92"/>
    <mergeCell ref="I91:I92"/>
    <mergeCell ref="C93:E94"/>
    <mergeCell ref="F93:H94"/>
    <mergeCell ref="I93:I94"/>
    <mergeCell ref="O93:O94"/>
    <mergeCell ref="P93:Q93"/>
    <mergeCell ref="X93:Y94"/>
    <mergeCell ref="W9:X9"/>
    <mergeCell ref="Y9:Z9"/>
    <mergeCell ref="Z93:Z94"/>
    <mergeCell ref="M94:N94"/>
    <mergeCell ref="P94:Q94"/>
    <mergeCell ref="Z91:Z92"/>
    <mergeCell ref="O89:O90"/>
    <mergeCell ref="P89:Q89"/>
    <mergeCell ref="X89:Y90"/>
    <mergeCell ref="Z89:Z90"/>
    <mergeCell ref="M90:N90"/>
    <mergeCell ref="P90:Q90"/>
    <mergeCell ref="Z87:Z88"/>
    <mergeCell ref="O85:O86"/>
    <mergeCell ref="P85:Q85"/>
    <mergeCell ref="X85:Y86"/>
    <mergeCell ref="Z85:Z86"/>
    <mergeCell ref="M86:N86"/>
    <mergeCell ref="P86:Q86"/>
    <mergeCell ref="Z83:Z84"/>
    <mergeCell ref="O81:O82"/>
    <mergeCell ref="P81:Q81"/>
    <mergeCell ref="X81:Y82"/>
    <mergeCell ref="Z81:Z82"/>
    <mergeCell ref="Y2:Z2"/>
    <mergeCell ref="P96:Q96"/>
    <mergeCell ref="C12:E12"/>
    <mergeCell ref="F12:H12"/>
    <mergeCell ref="C13:E14"/>
    <mergeCell ref="F13:H14"/>
    <mergeCell ref="C15:E16"/>
    <mergeCell ref="F15:H16"/>
    <mergeCell ref="I15:I16"/>
    <mergeCell ref="J5:K5"/>
    <mergeCell ref="S5:T5"/>
    <mergeCell ref="S9:T9"/>
    <mergeCell ref="U5:V5"/>
    <mergeCell ref="W5:X5"/>
    <mergeCell ref="Y5:Z5"/>
    <mergeCell ref="S7:T7"/>
    <mergeCell ref="U7:V7"/>
    <mergeCell ref="W7:X7"/>
    <mergeCell ref="Y7:Z7"/>
    <mergeCell ref="S8:T8"/>
    <mergeCell ref="U8:V8"/>
    <mergeCell ref="W8:X8"/>
    <mergeCell ref="Y8:Z8"/>
    <mergeCell ref="U9:V9"/>
    <mergeCell ref="AA15:AA16"/>
    <mergeCell ref="AA17:AA18"/>
    <mergeCell ref="AA19:AA20"/>
    <mergeCell ref="AA21:AA22"/>
    <mergeCell ref="AA23:AA24"/>
    <mergeCell ref="AA25:AA26"/>
    <mergeCell ref="AA27:AA28"/>
    <mergeCell ref="AA29:AA30"/>
    <mergeCell ref="AA31:AA32"/>
    <mergeCell ref="AA33:AA34"/>
    <mergeCell ref="AA35:AA36"/>
    <mergeCell ref="AA37:AA38"/>
    <mergeCell ref="AA39:AA40"/>
    <mergeCell ref="AA41:AA42"/>
    <mergeCell ref="AA43:AA44"/>
    <mergeCell ref="AA45:AA46"/>
    <mergeCell ref="AA47:AA48"/>
    <mergeCell ref="AA49:AA50"/>
    <mergeCell ref="AA51:AA52"/>
    <mergeCell ref="AA53:AA54"/>
    <mergeCell ref="AA55:AA56"/>
    <mergeCell ref="AA57:AA58"/>
    <mergeCell ref="AA59:AA60"/>
    <mergeCell ref="AA61:AA62"/>
    <mergeCell ref="AA63:AA64"/>
    <mergeCell ref="AA65:AA66"/>
    <mergeCell ref="AA67:AA68"/>
    <mergeCell ref="C96:I96"/>
    <mergeCell ref="AA87:AA88"/>
    <mergeCell ref="AA89:AA90"/>
    <mergeCell ref="AA91:AA92"/>
    <mergeCell ref="AA93:AA94"/>
    <mergeCell ref="AA69:AA70"/>
    <mergeCell ref="AA71:AA72"/>
    <mergeCell ref="AA73:AA74"/>
    <mergeCell ref="AA75:AA76"/>
    <mergeCell ref="AA77:AA78"/>
    <mergeCell ref="AA79:AA80"/>
    <mergeCell ref="AA81:AA82"/>
    <mergeCell ref="AA83:AA84"/>
    <mergeCell ref="AA85:AA86"/>
    <mergeCell ref="M82:N82"/>
    <mergeCell ref="P82:Q82"/>
    <mergeCell ref="Z79:Z80"/>
    <mergeCell ref="O77:O78"/>
    <mergeCell ref="P77:Q77"/>
    <mergeCell ref="X77:Y78"/>
    <mergeCell ref="Z77:Z78"/>
    <mergeCell ref="M78:N78"/>
    <mergeCell ref="P78:Q78"/>
    <mergeCell ref="Z75:Z76"/>
  </mergeCells>
  <phoneticPr fontId="3"/>
  <dataValidations count="3">
    <dataValidation allowBlank="1" showInputMessage="1" showErrorMessage="1" promptTitle="氏名" prompt="姓と名の間に半角スペースを入れる" sqref="C15 C17 C19 C91 C21 C25 C29 C33 C37 C41 C45 C49 C53 C57 C61 C65 C69 C73 C77 C81 C85 C89 C23 C27 C31 C35 C39 C43 C47 C51 C55 C59 C63 C67 C71 C75 C79 C83 C87 C93" xr:uid="{AA2D8993-7DC5-47B2-8A7D-82077CAAD7B4}"/>
    <dataValidation allowBlank="1" showInputMessage="1" showErrorMessage="1" promptTitle="年齢" prompt="入力不可" sqref="O93 O17 O19 O21 O23 O25 O27 O29 O31 O33 O35 O37 O39 O41 O43 O45 O47 O49 O51 O53 O55 O57 O59 O61 O63 O65 O67 O69 O71 O73 O75 O77 O79 O81 O83 O85 O87 O89 O91" xr:uid="{A0CB95A4-6135-4F8D-A5C4-F38BE98B1FB4}"/>
    <dataValidation showDropDown="1" showInputMessage="1" showErrorMessage="1" sqref="P13:Q13" xr:uid="{D4106386-A3A0-4D44-A63A-063E1D6E8F7A}"/>
  </dataValidations>
  <pageMargins left="0.19685039370078741" right="0.19685039370078741" top="0.39370078740157483" bottom="0.19685039370078741" header="0" footer="0"/>
  <pageSetup paperSize="9" scale="98" orientation="portrait" horizontalDpi="4294967293"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AA944969-C9F7-46C8-81FD-0442E5EA81E9}">
          <x14:formula1>
            <xm:f>非表示!$L$2:$L$3</xm:f>
          </x14:formula1>
          <xm:sqref>Z15:Z94</xm:sqref>
        </x14:dataValidation>
        <x14:dataValidation type="list" allowBlank="1" showInputMessage="1" showErrorMessage="1" xr:uid="{19FEFFF0-DA92-4AAF-9C30-FF1C8AE13954}">
          <x14:formula1>
            <xm:f>非表示!$M$2:$M$5</xm:f>
          </x14:formula1>
          <xm:sqref>X15:Y94</xm:sqref>
        </x14:dataValidation>
        <x14:dataValidation type="list" allowBlank="1" showInputMessage="1" showErrorMessage="1" xr:uid="{41DBF8F3-26EE-4ADC-A948-A1F264407811}">
          <x14:formula1>
            <xm:f>非表示!$J$2:$J$4</xm:f>
          </x14:formula1>
          <xm:sqref>R16:R94</xm:sqref>
        </x14:dataValidation>
        <x14:dataValidation type="list" allowBlank="1" showInputMessage="1" showErrorMessage="1" xr:uid="{A4D1152C-66F5-45B4-A68C-89BB27FA4D2C}">
          <x14:formula1>
            <xm:f>非表示!$I$2:$I$6</xm:f>
          </x14:formula1>
          <xm:sqref>P16:Q94</xm:sqref>
        </x14:dataValidation>
        <x14:dataValidation type="list" allowBlank="1" showInputMessage="1" showErrorMessage="1" xr:uid="{BBDBBE69-177C-4089-9F8F-E6C417CDBD97}">
          <x14:formula1>
            <xm:f>非表示!$G$2:$G$6</xm:f>
          </x14:formula1>
          <xm:sqref>M15:N94</xm:sqref>
        </x14:dataValidation>
        <x14:dataValidation type="list" allowBlank="1" showInputMessage="1" showErrorMessage="1" xr:uid="{91ACF3E2-88F0-4FA6-87A7-B89E6400B421}">
          <x14:formula1>
            <xm:f>非表示!$F$2:$F$3</xm:f>
          </x14:formula1>
          <xm:sqref>I15:I94</xm:sqref>
        </x14:dataValidation>
        <x14:dataValidation type="list" allowBlank="1" showInputMessage="1" showErrorMessage="1" xr:uid="{9DC62F3B-6927-42A0-B073-4D7FB4E85222}">
          <x14:formula1>
            <xm:f>非表示!$E$2:$E$3</xm:f>
          </x14:formula1>
          <xm:sqref>B6:B9</xm:sqref>
        </x14:dataValidation>
        <x14:dataValidation type="list" showDropDown="1" showInputMessage="1" showErrorMessage="1" xr:uid="{D3FC141A-1ED9-4F25-8C1E-1B81A57D13E1}">
          <x14:formula1>
            <xm:f>非表示!$J$2:$J$3</xm:f>
          </x14:formula1>
          <xm:sqref>R13</xm:sqref>
        </x14:dataValidation>
        <x14:dataValidation type="list" allowBlank="1" showInputMessage="1" showErrorMessage="1" xr:uid="{7B959BC1-1937-4278-90E4-83913236E33C}">
          <x14:formula1>
            <xm:f>非表示!$J$2:$J$3</xm:f>
          </x14:formula1>
          <xm:sqref>R15</xm:sqref>
        </x14:dataValidation>
        <x14:dataValidation type="list" allowBlank="1" showInputMessage="1" showErrorMessage="1" xr:uid="{9BD40DA9-1B3E-491F-BBCB-BA3A2CBD30D1}">
          <x14:formula1>
            <xm:f>非表示!$I$2:$I$5</xm:f>
          </x14:formula1>
          <xm:sqref>P15:Q15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CBC2-23B7-41EC-AEE1-323ED9177993}">
  <dimension ref="B1:AB97"/>
  <sheetViews>
    <sheetView view="pageBreakPreview" zoomScaleNormal="114" zoomScaleSheetLayoutView="100" workbookViewId="0">
      <selection activeCell="B6" sqref="B6"/>
    </sheetView>
  </sheetViews>
  <sheetFormatPr defaultRowHeight="18.75"/>
  <cols>
    <col min="1" max="1" width="0.75" customWidth="1"/>
    <col min="2" max="2" width="2.875" style="15" customWidth="1"/>
    <col min="3" max="3" width="3.875" style="15" customWidth="1"/>
    <col min="4" max="8" width="3.875" style="9" customWidth="1"/>
    <col min="9" max="12" width="3.625" style="9" customWidth="1"/>
    <col min="13" max="14" width="3.625" style="8" customWidth="1"/>
    <col min="15" max="15" width="3.625" style="84" customWidth="1"/>
    <col min="16" max="18" width="3.625" style="8" customWidth="1"/>
    <col min="19" max="19" width="3.75" style="85" customWidth="1"/>
    <col min="20" max="26" width="3.75" style="8" customWidth="1"/>
    <col min="27" max="27" width="0.25" style="223" customWidth="1"/>
  </cols>
  <sheetData>
    <row r="1" spans="2:28" ht="4.9000000000000004" customHeight="1"/>
    <row r="2" spans="2:28" ht="16.5" customHeight="1">
      <c r="B2" s="83" t="s">
        <v>168</v>
      </c>
      <c r="E2" s="274" t="s">
        <v>192</v>
      </c>
      <c r="F2" s="368" t="str">
        <f>IF('団体参加 '!G12=0,"",'団体参加 '!G12)</f>
        <v/>
      </c>
      <c r="G2" s="369"/>
      <c r="H2" s="369"/>
      <c r="I2" s="369"/>
      <c r="J2" s="369"/>
      <c r="K2" s="369"/>
      <c r="L2" s="370"/>
      <c r="N2" s="77" t="s">
        <v>58</v>
      </c>
      <c r="P2" s="9"/>
      <c r="Q2" s="9"/>
      <c r="R2" s="76" t="s">
        <v>113</v>
      </c>
      <c r="S2" s="16"/>
      <c r="T2" s="59"/>
      <c r="U2" s="9"/>
      <c r="V2" s="9"/>
      <c r="W2" s="63"/>
      <c r="X2" s="63" t="s">
        <v>59</v>
      </c>
      <c r="Y2" s="379" t="str">
        <f>IF('団体参加 '!W3="","",'団体参加 '!W3)</f>
        <v/>
      </c>
      <c r="Z2" s="380"/>
    </row>
    <row r="3" spans="2:28" ht="3.4" customHeight="1">
      <c r="B3" s="11"/>
      <c r="C3" s="11"/>
      <c r="D3" s="16"/>
      <c r="E3" s="11"/>
      <c r="F3" s="11"/>
      <c r="G3" s="11"/>
      <c r="H3" s="11"/>
      <c r="I3" s="11"/>
      <c r="J3" s="11"/>
      <c r="K3" s="11"/>
      <c r="M3" s="9"/>
      <c r="N3" s="9"/>
      <c r="P3" s="11"/>
      <c r="Q3" s="9"/>
      <c r="R3" s="9"/>
      <c r="S3" s="86"/>
      <c r="T3" s="17"/>
      <c r="U3" s="9"/>
      <c r="V3" s="9"/>
      <c r="W3" s="9"/>
      <c r="X3" s="16"/>
      <c r="Y3" s="11"/>
      <c r="Z3" s="11"/>
    </row>
    <row r="4" spans="2:28" ht="16.5" customHeight="1">
      <c r="B4" s="11">
        <v>1</v>
      </c>
      <c r="C4" s="7" t="s">
        <v>40</v>
      </c>
      <c r="E4" s="11"/>
      <c r="F4" s="61"/>
      <c r="G4" s="61" t="s">
        <v>60</v>
      </c>
      <c r="M4" s="9"/>
      <c r="N4" s="9"/>
      <c r="P4" s="9"/>
      <c r="Q4" s="9"/>
      <c r="R4" s="9"/>
      <c r="S4" s="16"/>
      <c r="T4" s="9"/>
      <c r="U4" s="9"/>
      <c r="V4" s="9"/>
      <c r="W4" s="9"/>
      <c r="X4" s="9"/>
      <c r="Y4" s="9"/>
      <c r="Z4" s="9"/>
    </row>
    <row r="5" spans="2:28" ht="16.5" customHeight="1" thickBot="1">
      <c r="B5" s="182" t="s">
        <v>54</v>
      </c>
      <c r="C5" s="474" t="s">
        <v>62</v>
      </c>
      <c r="D5" s="475"/>
      <c r="E5" s="476"/>
      <c r="F5" s="88" t="s">
        <v>24</v>
      </c>
      <c r="G5" s="64" t="s">
        <v>61</v>
      </c>
      <c r="H5" s="64" t="s">
        <v>166</v>
      </c>
      <c r="J5" s="399" t="s">
        <v>32</v>
      </c>
      <c r="K5" s="400"/>
      <c r="L5" s="79"/>
      <c r="M5" s="65" t="s">
        <v>56</v>
      </c>
      <c r="N5" s="467" t="s">
        <v>63</v>
      </c>
      <c r="O5" s="467"/>
      <c r="P5" s="467"/>
      <c r="Q5" s="467"/>
      <c r="R5" s="467"/>
      <c r="S5" s="401" t="s">
        <v>64</v>
      </c>
      <c r="T5" s="402"/>
      <c r="U5" s="401" t="s">
        <v>65</v>
      </c>
      <c r="V5" s="402"/>
      <c r="W5" s="401" t="s">
        <v>66</v>
      </c>
      <c r="X5" s="402"/>
      <c r="Y5" s="401" t="s">
        <v>67</v>
      </c>
      <c r="Z5" s="402"/>
    </row>
    <row r="6" spans="2:28" ht="16.5" customHeight="1">
      <c r="B6" s="279"/>
      <c r="C6" s="459" t="str">
        <f>CONCATENATE('団体参加 '!$G$14,'団体参加 '!$H$14,'団体参加 '!$I$14,'団体参加 '!$J$14,'団体参加 '!$K$14,'団体参加 '!$L$14,'団体参加 '!$M$14)</f>
        <v/>
      </c>
      <c r="D6" s="459"/>
      <c r="E6" s="460"/>
      <c r="F6" s="268"/>
      <c r="G6" s="73" t="s">
        <v>68</v>
      </c>
      <c r="H6" s="64" t="s">
        <v>167</v>
      </c>
      <c r="I6" s="67"/>
      <c r="J6" s="64" t="s">
        <v>70</v>
      </c>
      <c r="K6" s="64"/>
      <c r="L6" s="64"/>
      <c r="M6" s="65">
        <v>200</v>
      </c>
      <c r="N6" s="213"/>
      <c r="O6" s="69" t="s">
        <v>71</v>
      </c>
      <c r="P6" s="216"/>
      <c r="Q6" s="69" t="s">
        <v>72</v>
      </c>
      <c r="R6" s="219"/>
      <c r="S6" s="435" ph="1"/>
      <c r="T6" s="436" ph="1"/>
      <c r="U6" s="435" ph="1"/>
      <c r="V6" s="436" ph="1"/>
      <c r="W6" s="437" ph="1"/>
      <c r="X6" s="438" ph="1"/>
      <c r="Y6" s="437" ph="1"/>
      <c r="Z6" s="439" ph="1"/>
      <c r="AA6" s="223" ph="1"/>
      <c r="AB6" ph="1"/>
    </row>
    <row r="7" spans="2:28" ht="16.5" customHeight="1">
      <c r="B7" s="280"/>
      <c r="C7" s="462" t="str">
        <f>CONCATENATE('団体参加 '!$G$14,'団体参加 '!$H$14,'団体参加 '!$I$14,'団体参加 '!$J$14,'団体参加 '!$K$14,'団体参加 '!$L$14,'団体参加 '!$M$14)</f>
        <v/>
      </c>
      <c r="D7" s="462"/>
      <c r="E7" s="463"/>
      <c r="F7" s="268"/>
      <c r="G7" s="73" t="s">
        <v>68</v>
      </c>
      <c r="H7" s="64" t="s">
        <v>167</v>
      </c>
      <c r="I7" s="67"/>
      <c r="J7" s="66" t="s">
        <v>73</v>
      </c>
      <c r="K7" s="66"/>
      <c r="L7" s="64"/>
      <c r="M7" s="65">
        <v>200</v>
      </c>
      <c r="N7" s="214"/>
      <c r="O7" s="68" t="s">
        <v>71</v>
      </c>
      <c r="P7" s="217"/>
      <c r="Q7" s="68" t="s">
        <v>72</v>
      </c>
      <c r="R7" s="220"/>
      <c r="S7" s="405" ph="1"/>
      <c r="T7" s="406" ph="1"/>
      <c r="U7" s="405" ph="1"/>
      <c r="V7" s="406" ph="1"/>
      <c r="W7" s="407" ph="1"/>
      <c r="X7" s="408" ph="1"/>
      <c r="Y7" s="407" ph="1"/>
      <c r="Z7" s="409" ph="1"/>
    </row>
    <row r="8" spans="2:28" ht="16.5" customHeight="1">
      <c r="B8" s="280"/>
      <c r="C8" s="462" t="str">
        <f>CONCATENATE('団体参加 '!$G$14,'団体参加 '!$H$14,'団体参加 '!$I$14,'団体参加 '!$J$14,'団体参加 '!$K$14,'団体参加 '!$L$14,'団体参加 '!$M$14)</f>
        <v/>
      </c>
      <c r="D8" s="462"/>
      <c r="E8" s="463"/>
      <c r="F8" s="268"/>
      <c r="G8" s="73" t="s">
        <v>74</v>
      </c>
      <c r="H8" s="64" t="s">
        <v>167</v>
      </c>
      <c r="I8" s="67"/>
      <c r="J8" s="64" t="s">
        <v>70</v>
      </c>
      <c r="K8" s="64"/>
      <c r="L8" s="64"/>
      <c r="M8" s="65">
        <v>200</v>
      </c>
      <c r="N8" s="214"/>
      <c r="O8" s="68" t="s">
        <v>71</v>
      </c>
      <c r="P8" s="217"/>
      <c r="Q8" s="68" t="s">
        <v>72</v>
      </c>
      <c r="R8" s="220"/>
      <c r="S8" s="405" ph="1"/>
      <c r="T8" s="406" ph="1"/>
      <c r="U8" s="405" ph="1"/>
      <c r="V8" s="406" ph="1"/>
      <c r="W8" s="407" ph="1"/>
      <c r="X8" s="408" ph="1"/>
      <c r="Y8" s="407" ph="1"/>
      <c r="Z8" s="409" ph="1"/>
    </row>
    <row r="9" spans="2:28" ht="16.5" customHeight="1" thickBot="1">
      <c r="B9" s="281"/>
      <c r="C9" s="465" t="str">
        <f>CONCATENATE('団体参加 '!$G$14,'団体参加 '!$H$14,'団体参加 '!$I$14,'団体参加 '!$J$14,'団体参加 '!$K$14,'団体参加 '!$L$14,'団体参加 '!$M$14)</f>
        <v/>
      </c>
      <c r="D9" s="465"/>
      <c r="E9" s="466"/>
      <c r="F9" s="269"/>
      <c r="G9" s="73" t="s">
        <v>74</v>
      </c>
      <c r="H9" s="64" t="s">
        <v>167</v>
      </c>
      <c r="I9" s="67"/>
      <c r="J9" s="66" t="s">
        <v>73</v>
      </c>
      <c r="K9" s="66"/>
      <c r="L9" s="64"/>
      <c r="M9" s="65">
        <v>200</v>
      </c>
      <c r="N9" s="215"/>
      <c r="O9" s="70" t="s">
        <v>71</v>
      </c>
      <c r="P9" s="218"/>
      <c r="Q9" s="70" t="s">
        <v>72</v>
      </c>
      <c r="R9" s="221"/>
      <c r="S9" s="403" ph="1"/>
      <c r="T9" s="404" ph="1"/>
      <c r="U9" s="403" ph="1"/>
      <c r="V9" s="404" ph="1"/>
      <c r="W9" s="410" ph="1"/>
      <c r="X9" s="411" ph="1"/>
      <c r="Y9" s="410" ph="1"/>
      <c r="Z9" s="412" ph="1"/>
    </row>
    <row r="10" spans="2:28" ht="16.5" customHeight="1">
      <c r="B10" s="11"/>
      <c r="C10" s="11"/>
      <c r="D10" s="18"/>
      <c r="E10" s="11"/>
      <c r="F10" s="7"/>
      <c r="G10" s="7"/>
      <c r="H10" s="7"/>
      <c r="I10" s="7"/>
      <c r="J10" s="19"/>
      <c r="K10" s="20"/>
      <c r="L10" s="19"/>
      <c r="M10" s="19"/>
      <c r="N10" s="9"/>
      <c r="P10" s="11"/>
      <c r="Q10" s="7"/>
      <c r="R10" s="7"/>
      <c r="S10" s="16"/>
      <c r="T10" s="7"/>
      <c r="U10" s="7"/>
      <c r="V10" s="19"/>
      <c r="W10" s="20"/>
      <c r="X10" s="72"/>
      <c r="Y10" s="20"/>
      <c r="Z10" s="9"/>
    </row>
    <row r="11" spans="2:28" ht="16.5" customHeight="1">
      <c r="B11" s="11">
        <v>2</v>
      </c>
      <c r="C11" s="7" t="s">
        <v>75</v>
      </c>
      <c r="E11" s="84" t="s">
        <v>175</v>
      </c>
      <c r="F11" s="180"/>
      <c r="G11" s="179"/>
      <c r="H11" s="179"/>
      <c r="I11" s="179"/>
      <c r="J11" s="179"/>
      <c r="K11" s="179"/>
      <c r="L11" s="180"/>
      <c r="M11" s="180"/>
      <c r="N11" s="181"/>
      <c r="O11" s="89" t="s">
        <v>171</v>
      </c>
      <c r="P11" s="270"/>
      <c r="Q11" s="9"/>
      <c r="R11" s="9"/>
      <c r="S11" s="16"/>
      <c r="T11" s="9"/>
      <c r="U11" s="21"/>
      <c r="V11" s="9"/>
      <c r="W11" s="21"/>
      <c r="X11" s="245"/>
      <c r="Y11" s="21"/>
      <c r="Z11" s="16"/>
    </row>
    <row r="12" spans="2:28" ht="16.5" customHeight="1">
      <c r="B12" s="65" t="s">
        <v>6</v>
      </c>
      <c r="C12" s="471" t="s">
        <v>77</v>
      </c>
      <c r="D12" s="472"/>
      <c r="E12" s="473"/>
      <c r="F12" s="381" t="s">
        <v>24</v>
      </c>
      <c r="G12" s="382"/>
      <c r="H12" s="383"/>
      <c r="I12" s="65" t="s">
        <v>76</v>
      </c>
      <c r="J12" s="441" t="s">
        <v>78</v>
      </c>
      <c r="K12" s="441"/>
      <c r="L12" s="441"/>
      <c r="M12" s="442" t="s">
        <v>193</v>
      </c>
      <c r="N12" s="442"/>
      <c r="O12" s="211" t="s">
        <v>53</v>
      </c>
      <c r="P12" s="441" t="s">
        <v>32</v>
      </c>
      <c r="Q12" s="441"/>
      <c r="R12" s="65" t="s">
        <v>56</v>
      </c>
      <c r="S12" s="287" t="s">
        <v>63</v>
      </c>
      <c r="T12" s="287"/>
      <c r="U12" s="287"/>
      <c r="V12" s="287"/>
      <c r="W12" s="287"/>
      <c r="X12" s="470" t="s">
        <v>189</v>
      </c>
      <c r="Y12" s="470"/>
      <c r="Z12" s="81" t="s">
        <v>79</v>
      </c>
    </row>
    <row r="13" spans="2:28" ht="16.5" customHeight="1">
      <c r="B13" s="433" t="s">
        <v>80</v>
      </c>
      <c r="C13" s="443" t="s">
        <v>149</v>
      </c>
      <c r="D13" s="443"/>
      <c r="E13" s="443"/>
      <c r="F13" s="443" t="s">
        <v>98</v>
      </c>
      <c r="G13" s="443"/>
      <c r="H13" s="443"/>
      <c r="I13" s="443" t="s">
        <v>97</v>
      </c>
      <c r="J13" s="431">
        <v>19900905</v>
      </c>
      <c r="K13" s="431"/>
      <c r="L13" s="431"/>
      <c r="M13" s="429" t="s">
        <v>121</v>
      </c>
      <c r="N13" s="429"/>
      <c r="O13" s="445">
        <f>IF(C13="","",ROUNDDOWN((非表示!$B$5-J13)/10000,0))</f>
        <v>36</v>
      </c>
      <c r="P13" s="429" t="s">
        <v>88</v>
      </c>
      <c r="Q13" s="429"/>
      <c r="R13" s="187">
        <v>50</v>
      </c>
      <c r="S13" s="197"/>
      <c r="T13" s="68" t="s">
        <v>71</v>
      </c>
      <c r="U13" s="202" t="s">
        <v>151</v>
      </c>
      <c r="V13" s="68" t="s">
        <v>72</v>
      </c>
      <c r="W13" s="206" t="s">
        <v>89</v>
      </c>
      <c r="X13" s="443" t="s">
        <v>123</v>
      </c>
      <c r="Y13" s="443"/>
      <c r="Z13" s="433" t="s">
        <v>99</v>
      </c>
    </row>
    <row r="14" spans="2:28" ht="16.5" customHeight="1" thickBot="1">
      <c r="B14" s="433"/>
      <c r="C14" s="444"/>
      <c r="D14" s="444"/>
      <c r="E14" s="444"/>
      <c r="F14" s="444"/>
      <c r="G14" s="444"/>
      <c r="H14" s="444"/>
      <c r="I14" s="444"/>
      <c r="J14" s="432"/>
      <c r="K14" s="432"/>
      <c r="L14" s="432"/>
      <c r="M14" s="430" t="s">
        <v>96</v>
      </c>
      <c r="N14" s="430"/>
      <c r="O14" s="446"/>
      <c r="P14" s="430" t="s">
        <v>140</v>
      </c>
      <c r="Q14" s="430"/>
      <c r="R14" s="188">
        <v>200</v>
      </c>
      <c r="S14" s="198">
        <v>2</v>
      </c>
      <c r="T14" s="71" t="s">
        <v>71</v>
      </c>
      <c r="U14" s="203" t="s">
        <v>150</v>
      </c>
      <c r="V14" s="71" t="s">
        <v>72</v>
      </c>
      <c r="W14" s="207" t="s">
        <v>85</v>
      </c>
      <c r="X14" s="444"/>
      <c r="Y14" s="444"/>
      <c r="Z14" s="434"/>
    </row>
    <row r="15" spans="2:28" ht="16.5" customHeight="1">
      <c r="B15" s="381">
        <v>1</v>
      </c>
      <c r="C15" s="390"/>
      <c r="D15" s="343"/>
      <c r="E15" s="391"/>
      <c r="F15" s="395"/>
      <c r="G15" s="343"/>
      <c r="H15" s="391"/>
      <c r="I15" s="397"/>
      <c r="J15" s="469"/>
      <c r="K15" s="469"/>
      <c r="L15" s="469"/>
      <c r="M15" s="447"/>
      <c r="N15" s="448"/>
      <c r="O15" s="445" t="str">
        <f>IF(C15="","",ROUNDDOWN((非表示!$B$5-J15)/10000,0))</f>
        <v/>
      </c>
      <c r="P15" s="449"/>
      <c r="Q15" s="447"/>
      <c r="R15" s="189"/>
      <c r="S15" s="199"/>
      <c r="T15" s="69" t="s">
        <v>71</v>
      </c>
      <c r="U15" s="184"/>
      <c r="V15" s="69" t="s">
        <v>72</v>
      </c>
      <c r="W15" s="208"/>
      <c r="X15" s="440"/>
      <c r="Y15" s="440"/>
      <c r="Z15" s="454"/>
      <c r="AA15" s="468" t="str">
        <f>CONCATENATE(I15,M15)</f>
        <v/>
      </c>
    </row>
    <row r="16" spans="2:28" ht="16.5" customHeight="1">
      <c r="B16" s="381"/>
      <c r="C16" s="392"/>
      <c r="D16" s="393"/>
      <c r="E16" s="394"/>
      <c r="F16" s="396"/>
      <c r="G16" s="393"/>
      <c r="H16" s="394"/>
      <c r="I16" s="398"/>
      <c r="J16" s="378"/>
      <c r="K16" s="378"/>
      <c r="L16" s="378"/>
      <c r="M16" s="372"/>
      <c r="N16" s="373"/>
      <c r="O16" s="446"/>
      <c r="P16" s="374"/>
      <c r="Q16" s="372"/>
      <c r="R16" s="190"/>
      <c r="S16" s="200"/>
      <c r="T16" s="68" t="s">
        <v>71</v>
      </c>
      <c r="U16" s="204"/>
      <c r="V16" s="68" t="s">
        <v>72</v>
      </c>
      <c r="W16" s="209"/>
      <c r="X16" s="417"/>
      <c r="Y16" s="417"/>
      <c r="Z16" s="375"/>
      <c r="AA16" s="468"/>
    </row>
    <row r="17" spans="2:27" ht="16.5" customHeight="1">
      <c r="B17" s="381">
        <v>2</v>
      </c>
      <c r="C17" s="419"/>
      <c r="D17" s="420"/>
      <c r="E17" s="421"/>
      <c r="F17" s="422"/>
      <c r="G17" s="420"/>
      <c r="H17" s="421"/>
      <c r="I17" s="417"/>
      <c r="J17" s="378"/>
      <c r="K17" s="378"/>
      <c r="L17" s="378"/>
      <c r="M17" s="372"/>
      <c r="N17" s="373"/>
      <c r="O17" s="376" t="str">
        <f>IF(C17="","",ROUNDDOWN((非表示!$B$5-J17)/10000,0))</f>
        <v/>
      </c>
      <c r="P17" s="374"/>
      <c r="Q17" s="372"/>
      <c r="R17" s="190"/>
      <c r="S17" s="200"/>
      <c r="T17" s="68" t="s">
        <v>71</v>
      </c>
      <c r="U17" s="204"/>
      <c r="V17" s="68" t="s">
        <v>72</v>
      </c>
      <c r="W17" s="209"/>
      <c r="X17" s="417"/>
      <c r="Y17" s="417"/>
      <c r="Z17" s="375"/>
      <c r="AA17" s="468" t="str">
        <f>CONCATENATE(I17,M17)</f>
        <v/>
      </c>
    </row>
    <row r="18" spans="2:27" ht="16.5" customHeight="1">
      <c r="B18" s="381"/>
      <c r="C18" s="392"/>
      <c r="D18" s="393"/>
      <c r="E18" s="394"/>
      <c r="F18" s="396"/>
      <c r="G18" s="393"/>
      <c r="H18" s="394"/>
      <c r="I18" s="417"/>
      <c r="J18" s="378"/>
      <c r="K18" s="378"/>
      <c r="L18" s="378"/>
      <c r="M18" s="372"/>
      <c r="N18" s="373"/>
      <c r="O18" s="377"/>
      <c r="P18" s="374"/>
      <c r="Q18" s="372"/>
      <c r="R18" s="190"/>
      <c r="S18" s="200"/>
      <c r="T18" s="68" t="s">
        <v>71</v>
      </c>
      <c r="U18" s="204"/>
      <c r="V18" s="68" t="s">
        <v>72</v>
      </c>
      <c r="W18" s="209"/>
      <c r="X18" s="417"/>
      <c r="Y18" s="417"/>
      <c r="Z18" s="375"/>
      <c r="AA18" s="468"/>
    </row>
    <row r="19" spans="2:27" ht="16.5" customHeight="1">
      <c r="B19" s="381">
        <v>3</v>
      </c>
      <c r="C19" s="419"/>
      <c r="D19" s="420"/>
      <c r="E19" s="421"/>
      <c r="F19" s="422"/>
      <c r="G19" s="420"/>
      <c r="H19" s="421"/>
      <c r="I19" s="417"/>
      <c r="J19" s="378"/>
      <c r="K19" s="378"/>
      <c r="L19" s="378"/>
      <c r="M19" s="372"/>
      <c r="N19" s="373"/>
      <c r="O19" s="376"/>
      <c r="P19" s="374"/>
      <c r="Q19" s="372"/>
      <c r="R19" s="190"/>
      <c r="S19" s="200"/>
      <c r="T19" s="68" t="s">
        <v>71</v>
      </c>
      <c r="U19" s="204"/>
      <c r="V19" s="68" t="s">
        <v>72</v>
      </c>
      <c r="W19" s="209"/>
      <c r="X19" s="417"/>
      <c r="Y19" s="417"/>
      <c r="Z19" s="375"/>
      <c r="AA19" s="468" t="str">
        <f>CONCATENATE(I19,M19)</f>
        <v/>
      </c>
    </row>
    <row r="20" spans="2:27" ht="16.5" customHeight="1">
      <c r="B20" s="381"/>
      <c r="C20" s="392"/>
      <c r="D20" s="393"/>
      <c r="E20" s="394"/>
      <c r="F20" s="396"/>
      <c r="G20" s="393"/>
      <c r="H20" s="394"/>
      <c r="I20" s="417"/>
      <c r="J20" s="378"/>
      <c r="K20" s="378"/>
      <c r="L20" s="378"/>
      <c r="M20" s="372"/>
      <c r="N20" s="373"/>
      <c r="O20" s="377"/>
      <c r="P20" s="374"/>
      <c r="Q20" s="372"/>
      <c r="R20" s="190"/>
      <c r="S20" s="200"/>
      <c r="T20" s="68" t="s">
        <v>71</v>
      </c>
      <c r="U20" s="204"/>
      <c r="V20" s="68" t="s">
        <v>72</v>
      </c>
      <c r="W20" s="209"/>
      <c r="X20" s="417"/>
      <c r="Y20" s="417"/>
      <c r="Z20" s="375"/>
      <c r="AA20" s="468"/>
    </row>
    <row r="21" spans="2:27" ht="16.5" customHeight="1">
      <c r="B21" s="381">
        <v>4</v>
      </c>
      <c r="C21" s="419"/>
      <c r="D21" s="420"/>
      <c r="E21" s="421"/>
      <c r="F21" s="422"/>
      <c r="G21" s="420"/>
      <c r="H21" s="421"/>
      <c r="I21" s="417"/>
      <c r="J21" s="378"/>
      <c r="K21" s="378"/>
      <c r="L21" s="378"/>
      <c r="M21" s="372"/>
      <c r="N21" s="373"/>
      <c r="O21" s="376" t="str">
        <f>IF(C21="","",ROUNDDOWN((非表示!$B$5-J21)/10000,0))</f>
        <v/>
      </c>
      <c r="P21" s="374"/>
      <c r="Q21" s="372"/>
      <c r="R21" s="190"/>
      <c r="S21" s="200"/>
      <c r="T21" s="68" t="s">
        <v>71</v>
      </c>
      <c r="U21" s="204"/>
      <c r="V21" s="68" t="s">
        <v>72</v>
      </c>
      <c r="W21" s="209"/>
      <c r="X21" s="417"/>
      <c r="Y21" s="417"/>
      <c r="Z21" s="375"/>
      <c r="AA21" s="468" t="str">
        <f>CONCATENATE(I21,M21)</f>
        <v/>
      </c>
    </row>
    <row r="22" spans="2:27" ht="16.5" customHeight="1">
      <c r="B22" s="381"/>
      <c r="C22" s="392"/>
      <c r="D22" s="393"/>
      <c r="E22" s="394"/>
      <c r="F22" s="396"/>
      <c r="G22" s="393"/>
      <c r="H22" s="394"/>
      <c r="I22" s="417"/>
      <c r="J22" s="378"/>
      <c r="K22" s="378"/>
      <c r="L22" s="378"/>
      <c r="M22" s="372"/>
      <c r="N22" s="373"/>
      <c r="O22" s="377"/>
      <c r="P22" s="374"/>
      <c r="Q22" s="372"/>
      <c r="R22" s="190"/>
      <c r="S22" s="200"/>
      <c r="T22" s="68" t="s">
        <v>71</v>
      </c>
      <c r="U22" s="204"/>
      <c r="V22" s="68" t="s">
        <v>72</v>
      </c>
      <c r="W22" s="209"/>
      <c r="X22" s="417"/>
      <c r="Y22" s="417"/>
      <c r="Z22" s="375"/>
      <c r="AA22" s="468"/>
    </row>
    <row r="23" spans="2:27" ht="16.5" customHeight="1">
      <c r="B23" s="381">
        <v>5</v>
      </c>
      <c r="C23" s="419"/>
      <c r="D23" s="420"/>
      <c r="E23" s="421"/>
      <c r="F23" s="422"/>
      <c r="G23" s="420"/>
      <c r="H23" s="421"/>
      <c r="I23" s="417"/>
      <c r="J23" s="378"/>
      <c r="K23" s="378"/>
      <c r="L23" s="378"/>
      <c r="M23" s="372"/>
      <c r="N23" s="373"/>
      <c r="O23" s="376" t="str">
        <f>IF(C23="","",ROUNDDOWN((非表示!$B$5-J23)/10000,0))</f>
        <v/>
      </c>
      <c r="P23" s="374"/>
      <c r="Q23" s="372"/>
      <c r="R23" s="190"/>
      <c r="S23" s="200"/>
      <c r="T23" s="68" t="s">
        <v>71</v>
      </c>
      <c r="U23" s="204"/>
      <c r="V23" s="68" t="s">
        <v>72</v>
      </c>
      <c r="W23" s="209"/>
      <c r="X23" s="417"/>
      <c r="Y23" s="417"/>
      <c r="Z23" s="375"/>
      <c r="AA23" s="468" t="str">
        <f>CONCATENATE(I23,M23)</f>
        <v/>
      </c>
    </row>
    <row r="24" spans="2:27" ht="16.5" customHeight="1">
      <c r="B24" s="381"/>
      <c r="C24" s="392"/>
      <c r="D24" s="393"/>
      <c r="E24" s="394"/>
      <c r="F24" s="396"/>
      <c r="G24" s="393"/>
      <c r="H24" s="394"/>
      <c r="I24" s="417"/>
      <c r="J24" s="378"/>
      <c r="K24" s="378"/>
      <c r="L24" s="378"/>
      <c r="M24" s="372"/>
      <c r="N24" s="373"/>
      <c r="O24" s="377"/>
      <c r="P24" s="374"/>
      <c r="Q24" s="372"/>
      <c r="R24" s="190"/>
      <c r="S24" s="200"/>
      <c r="T24" s="68" t="s">
        <v>71</v>
      </c>
      <c r="U24" s="204"/>
      <c r="V24" s="68" t="s">
        <v>72</v>
      </c>
      <c r="W24" s="209"/>
      <c r="X24" s="417"/>
      <c r="Y24" s="417"/>
      <c r="Z24" s="375"/>
      <c r="AA24" s="468"/>
    </row>
    <row r="25" spans="2:27" ht="16.5" customHeight="1">
      <c r="B25" s="381">
        <v>6</v>
      </c>
      <c r="C25" s="419"/>
      <c r="D25" s="420"/>
      <c r="E25" s="421"/>
      <c r="F25" s="422"/>
      <c r="G25" s="420"/>
      <c r="H25" s="421"/>
      <c r="I25" s="417"/>
      <c r="J25" s="378"/>
      <c r="K25" s="378"/>
      <c r="L25" s="378"/>
      <c r="M25" s="372"/>
      <c r="N25" s="373"/>
      <c r="O25" s="376" t="str">
        <f>IF(C25="","",ROUNDDOWN((非表示!$B$5-J25)/10000,0))</f>
        <v/>
      </c>
      <c r="P25" s="374"/>
      <c r="Q25" s="372"/>
      <c r="R25" s="190"/>
      <c r="S25" s="200"/>
      <c r="T25" s="68" t="s">
        <v>71</v>
      </c>
      <c r="U25" s="204"/>
      <c r="V25" s="68" t="s">
        <v>72</v>
      </c>
      <c r="W25" s="209"/>
      <c r="X25" s="417"/>
      <c r="Y25" s="417"/>
      <c r="Z25" s="375"/>
      <c r="AA25" s="468" t="str">
        <f>CONCATENATE(I25,M25)</f>
        <v/>
      </c>
    </row>
    <row r="26" spans="2:27" ht="16.5" customHeight="1">
      <c r="B26" s="381"/>
      <c r="C26" s="392"/>
      <c r="D26" s="393"/>
      <c r="E26" s="394"/>
      <c r="F26" s="396"/>
      <c r="G26" s="393"/>
      <c r="H26" s="394"/>
      <c r="I26" s="417"/>
      <c r="J26" s="378"/>
      <c r="K26" s="378"/>
      <c r="L26" s="378"/>
      <c r="M26" s="372"/>
      <c r="N26" s="373"/>
      <c r="O26" s="377"/>
      <c r="P26" s="374"/>
      <c r="Q26" s="372"/>
      <c r="R26" s="190"/>
      <c r="S26" s="200"/>
      <c r="T26" s="68" t="s">
        <v>71</v>
      </c>
      <c r="U26" s="204"/>
      <c r="V26" s="68" t="s">
        <v>72</v>
      </c>
      <c r="W26" s="209"/>
      <c r="X26" s="417"/>
      <c r="Y26" s="417"/>
      <c r="Z26" s="375"/>
      <c r="AA26" s="468"/>
    </row>
    <row r="27" spans="2:27" ht="16.5" customHeight="1">
      <c r="B27" s="381">
        <v>7</v>
      </c>
      <c r="C27" s="419"/>
      <c r="D27" s="420"/>
      <c r="E27" s="421"/>
      <c r="F27" s="422"/>
      <c r="G27" s="420"/>
      <c r="H27" s="421"/>
      <c r="I27" s="417"/>
      <c r="J27" s="378"/>
      <c r="K27" s="378"/>
      <c r="L27" s="378"/>
      <c r="M27" s="372"/>
      <c r="N27" s="373"/>
      <c r="O27" s="376" t="str">
        <f>IF(C27="","",ROUNDDOWN((非表示!$B$5-J27)/10000,0))</f>
        <v/>
      </c>
      <c r="P27" s="374"/>
      <c r="Q27" s="372"/>
      <c r="R27" s="190"/>
      <c r="S27" s="200"/>
      <c r="T27" s="68" t="s">
        <v>71</v>
      </c>
      <c r="U27" s="204"/>
      <c r="V27" s="68" t="s">
        <v>72</v>
      </c>
      <c r="W27" s="209"/>
      <c r="X27" s="417"/>
      <c r="Y27" s="417"/>
      <c r="Z27" s="375"/>
      <c r="AA27" s="468" t="str">
        <f>CONCATENATE(I27,M27)</f>
        <v/>
      </c>
    </row>
    <row r="28" spans="2:27" ht="16.5" customHeight="1">
      <c r="B28" s="381"/>
      <c r="C28" s="392"/>
      <c r="D28" s="393"/>
      <c r="E28" s="394"/>
      <c r="F28" s="396"/>
      <c r="G28" s="393"/>
      <c r="H28" s="394"/>
      <c r="I28" s="417"/>
      <c r="J28" s="378"/>
      <c r="K28" s="378"/>
      <c r="L28" s="378"/>
      <c r="M28" s="372"/>
      <c r="N28" s="373"/>
      <c r="O28" s="377"/>
      <c r="P28" s="374"/>
      <c r="Q28" s="372"/>
      <c r="R28" s="190"/>
      <c r="S28" s="200"/>
      <c r="T28" s="68" t="s">
        <v>71</v>
      </c>
      <c r="U28" s="204"/>
      <c r="V28" s="68" t="s">
        <v>72</v>
      </c>
      <c r="W28" s="209"/>
      <c r="X28" s="417"/>
      <c r="Y28" s="417"/>
      <c r="Z28" s="375"/>
      <c r="AA28" s="468"/>
    </row>
    <row r="29" spans="2:27" ht="16.5" customHeight="1">
      <c r="B29" s="381">
        <v>8</v>
      </c>
      <c r="C29" s="419"/>
      <c r="D29" s="420"/>
      <c r="E29" s="421"/>
      <c r="F29" s="422"/>
      <c r="G29" s="420"/>
      <c r="H29" s="421"/>
      <c r="I29" s="417"/>
      <c r="J29" s="378"/>
      <c r="K29" s="378"/>
      <c r="L29" s="378"/>
      <c r="M29" s="372"/>
      <c r="N29" s="373"/>
      <c r="O29" s="376" t="str">
        <f>IF(C29="","",ROUNDDOWN((非表示!$B$5-J29)/10000,0))</f>
        <v/>
      </c>
      <c r="P29" s="374"/>
      <c r="Q29" s="372"/>
      <c r="R29" s="190"/>
      <c r="S29" s="200"/>
      <c r="T29" s="68" t="s">
        <v>71</v>
      </c>
      <c r="U29" s="204"/>
      <c r="V29" s="68" t="s">
        <v>72</v>
      </c>
      <c r="W29" s="209"/>
      <c r="X29" s="417"/>
      <c r="Y29" s="417"/>
      <c r="Z29" s="375"/>
      <c r="AA29" s="468" t="str">
        <f>CONCATENATE(I29,M29)</f>
        <v/>
      </c>
    </row>
    <row r="30" spans="2:27" ht="16.5" customHeight="1">
      <c r="B30" s="381"/>
      <c r="C30" s="392"/>
      <c r="D30" s="393"/>
      <c r="E30" s="394"/>
      <c r="F30" s="396"/>
      <c r="G30" s="393"/>
      <c r="H30" s="394"/>
      <c r="I30" s="417"/>
      <c r="J30" s="378"/>
      <c r="K30" s="378"/>
      <c r="L30" s="378"/>
      <c r="M30" s="372"/>
      <c r="N30" s="373"/>
      <c r="O30" s="377"/>
      <c r="P30" s="374"/>
      <c r="Q30" s="372"/>
      <c r="R30" s="190"/>
      <c r="S30" s="200"/>
      <c r="T30" s="68" t="s">
        <v>71</v>
      </c>
      <c r="U30" s="204"/>
      <c r="V30" s="68" t="s">
        <v>72</v>
      </c>
      <c r="W30" s="209"/>
      <c r="X30" s="417"/>
      <c r="Y30" s="417"/>
      <c r="Z30" s="375"/>
      <c r="AA30" s="468"/>
    </row>
    <row r="31" spans="2:27" ht="16.5" customHeight="1">
      <c r="B31" s="381">
        <v>9</v>
      </c>
      <c r="C31" s="419"/>
      <c r="D31" s="420"/>
      <c r="E31" s="421"/>
      <c r="F31" s="422"/>
      <c r="G31" s="420"/>
      <c r="H31" s="421"/>
      <c r="I31" s="417"/>
      <c r="J31" s="378"/>
      <c r="K31" s="378"/>
      <c r="L31" s="378"/>
      <c r="M31" s="372"/>
      <c r="N31" s="373"/>
      <c r="O31" s="376" t="str">
        <f>IF(C31="","",ROUNDDOWN((非表示!$B$5-J31)/10000,0))</f>
        <v/>
      </c>
      <c r="P31" s="374"/>
      <c r="Q31" s="372"/>
      <c r="R31" s="190"/>
      <c r="S31" s="200"/>
      <c r="T31" s="68" t="s">
        <v>71</v>
      </c>
      <c r="U31" s="204"/>
      <c r="V31" s="68" t="s">
        <v>72</v>
      </c>
      <c r="W31" s="209"/>
      <c r="X31" s="417"/>
      <c r="Y31" s="417"/>
      <c r="Z31" s="375"/>
      <c r="AA31" s="468" t="str">
        <f>CONCATENATE(I31,M31)</f>
        <v/>
      </c>
    </row>
    <row r="32" spans="2:27" ht="16.5" customHeight="1">
      <c r="B32" s="381"/>
      <c r="C32" s="392"/>
      <c r="D32" s="393"/>
      <c r="E32" s="394"/>
      <c r="F32" s="396"/>
      <c r="G32" s="393"/>
      <c r="H32" s="394"/>
      <c r="I32" s="417"/>
      <c r="J32" s="378"/>
      <c r="K32" s="378"/>
      <c r="L32" s="378"/>
      <c r="M32" s="372"/>
      <c r="N32" s="373"/>
      <c r="O32" s="377"/>
      <c r="P32" s="374"/>
      <c r="Q32" s="372"/>
      <c r="R32" s="190"/>
      <c r="S32" s="200"/>
      <c r="T32" s="68" t="s">
        <v>71</v>
      </c>
      <c r="U32" s="204"/>
      <c r="V32" s="68" t="s">
        <v>72</v>
      </c>
      <c r="W32" s="209"/>
      <c r="X32" s="417"/>
      <c r="Y32" s="417"/>
      <c r="Z32" s="375"/>
      <c r="AA32" s="468"/>
    </row>
    <row r="33" spans="2:27" ht="16.5" customHeight="1">
      <c r="B33" s="381">
        <v>10</v>
      </c>
      <c r="C33" s="419"/>
      <c r="D33" s="420"/>
      <c r="E33" s="421"/>
      <c r="F33" s="422"/>
      <c r="G33" s="420"/>
      <c r="H33" s="421"/>
      <c r="I33" s="417"/>
      <c r="J33" s="378"/>
      <c r="K33" s="378"/>
      <c r="L33" s="378"/>
      <c r="M33" s="372"/>
      <c r="N33" s="373"/>
      <c r="O33" s="376" t="str">
        <f>IF(C33="","",ROUNDDOWN((非表示!$B$5-J33)/10000,0))</f>
        <v/>
      </c>
      <c r="P33" s="374"/>
      <c r="Q33" s="372"/>
      <c r="R33" s="190"/>
      <c r="S33" s="200"/>
      <c r="T33" s="68" t="s">
        <v>71</v>
      </c>
      <c r="U33" s="204"/>
      <c r="V33" s="68" t="s">
        <v>72</v>
      </c>
      <c r="W33" s="209"/>
      <c r="X33" s="417"/>
      <c r="Y33" s="417"/>
      <c r="Z33" s="375"/>
      <c r="AA33" s="468" t="str">
        <f>CONCATENATE(I33,M33)</f>
        <v/>
      </c>
    </row>
    <row r="34" spans="2:27" ht="16.5" customHeight="1">
      <c r="B34" s="381"/>
      <c r="C34" s="392"/>
      <c r="D34" s="393"/>
      <c r="E34" s="394"/>
      <c r="F34" s="396"/>
      <c r="G34" s="393"/>
      <c r="H34" s="394"/>
      <c r="I34" s="417"/>
      <c r="J34" s="378"/>
      <c r="K34" s="378"/>
      <c r="L34" s="378"/>
      <c r="M34" s="372"/>
      <c r="N34" s="373"/>
      <c r="O34" s="377"/>
      <c r="P34" s="374"/>
      <c r="Q34" s="372"/>
      <c r="R34" s="190"/>
      <c r="S34" s="200"/>
      <c r="T34" s="68" t="s">
        <v>71</v>
      </c>
      <c r="U34" s="204"/>
      <c r="V34" s="68" t="s">
        <v>72</v>
      </c>
      <c r="W34" s="209"/>
      <c r="X34" s="417"/>
      <c r="Y34" s="417"/>
      <c r="Z34" s="375"/>
      <c r="AA34" s="468"/>
    </row>
    <row r="35" spans="2:27" ht="16.5" customHeight="1">
      <c r="B35" s="381">
        <v>11</v>
      </c>
      <c r="C35" s="419"/>
      <c r="D35" s="420"/>
      <c r="E35" s="421"/>
      <c r="F35" s="422"/>
      <c r="G35" s="420"/>
      <c r="H35" s="421"/>
      <c r="I35" s="417"/>
      <c r="J35" s="378"/>
      <c r="K35" s="378"/>
      <c r="L35" s="378"/>
      <c r="M35" s="372"/>
      <c r="N35" s="373"/>
      <c r="O35" s="376" t="str">
        <f>IF(C35="","",ROUNDDOWN((非表示!$B$5-J35)/10000,0))</f>
        <v/>
      </c>
      <c r="P35" s="374"/>
      <c r="Q35" s="372"/>
      <c r="R35" s="190"/>
      <c r="S35" s="200"/>
      <c r="T35" s="68" t="s">
        <v>71</v>
      </c>
      <c r="U35" s="204"/>
      <c r="V35" s="68" t="s">
        <v>72</v>
      </c>
      <c r="W35" s="209"/>
      <c r="X35" s="417"/>
      <c r="Y35" s="417"/>
      <c r="Z35" s="375"/>
      <c r="AA35" s="468" t="str">
        <f>CONCATENATE(I35,M35)</f>
        <v/>
      </c>
    </row>
    <row r="36" spans="2:27" ht="16.5" customHeight="1">
      <c r="B36" s="381"/>
      <c r="C36" s="392"/>
      <c r="D36" s="393"/>
      <c r="E36" s="394"/>
      <c r="F36" s="396"/>
      <c r="G36" s="393"/>
      <c r="H36" s="394"/>
      <c r="I36" s="417"/>
      <c r="J36" s="378"/>
      <c r="K36" s="378"/>
      <c r="L36" s="378"/>
      <c r="M36" s="372"/>
      <c r="N36" s="373"/>
      <c r="O36" s="377"/>
      <c r="P36" s="374"/>
      <c r="Q36" s="372"/>
      <c r="R36" s="190"/>
      <c r="S36" s="200"/>
      <c r="T36" s="68" t="s">
        <v>71</v>
      </c>
      <c r="U36" s="204"/>
      <c r="V36" s="68" t="s">
        <v>72</v>
      </c>
      <c r="W36" s="209"/>
      <c r="X36" s="417"/>
      <c r="Y36" s="417"/>
      <c r="Z36" s="375"/>
      <c r="AA36" s="468"/>
    </row>
    <row r="37" spans="2:27" ht="16.5" customHeight="1">
      <c r="B37" s="381">
        <v>12</v>
      </c>
      <c r="C37" s="419"/>
      <c r="D37" s="420"/>
      <c r="E37" s="421"/>
      <c r="F37" s="422"/>
      <c r="G37" s="420"/>
      <c r="H37" s="421"/>
      <c r="I37" s="417"/>
      <c r="J37" s="378"/>
      <c r="K37" s="378"/>
      <c r="L37" s="378"/>
      <c r="M37" s="372"/>
      <c r="N37" s="373"/>
      <c r="O37" s="376" t="str">
        <f>IF(C37="","",ROUNDDOWN((非表示!$B$5-J37)/10000,0))</f>
        <v/>
      </c>
      <c r="P37" s="374"/>
      <c r="Q37" s="372"/>
      <c r="R37" s="190"/>
      <c r="S37" s="200"/>
      <c r="T37" s="68" t="s">
        <v>71</v>
      </c>
      <c r="U37" s="204"/>
      <c r="V37" s="68" t="s">
        <v>72</v>
      </c>
      <c r="W37" s="209"/>
      <c r="X37" s="417"/>
      <c r="Y37" s="417"/>
      <c r="Z37" s="375"/>
      <c r="AA37" s="468" t="str">
        <f>CONCATENATE(I37,M37)</f>
        <v/>
      </c>
    </row>
    <row r="38" spans="2:27" ht="16.5" customHeight="1">
      <c r="B38" s="381"/>
      <c r="C38" s="392"/>
      <c r="D38" s="393"/>
      <c r="E38" s="394"/>
      <c r="F38" s="396"/>
      <c r="G38" s="393"/>
      <c r="H38" s="394"/>
      <c r="I38" s="417"/>
      <c r="J38" s="378"/>
      <c r="K38" s="378"/>
      <c r="L38" s="378"/>
      <c r="M38" s="372"/>
      <c r="N38" s="373"/>
      <c r="O38" s="377"/>
      <c r="P38" s="374"/>
      <c r="Q38" s="372"/>
      <c r="R38" s="190"/>
      <c r="S38" s="200"/>
      <c r="T38" s="68" t="s">
        <v>71</v>
      </c>
      <c r="U38" s="204"/>
      <c r="V38" s="68" t="s">
        <v>72</v>
      </c>
      <c r="W38" s="209"/>
      <c r="X38" s="417"/>
      <c r="Y38" s="417"/>
      <c r="Z38" s="375"/>
      <c r="AA38" s="468"/>
    </row>
    <row r="39" spans="2:27" ht="16.5" customHeight="1">
      <c r="B39" s="381">
        <v>13</v>
      </c>
      <c r="C39" s="419"/>
      <c r="D39" s="420"/>
      <c r="E39" s="421"/>
      <c r="F39" s="422"/>
      <c r="G39" s="420"/>
      <c r="H39" s="421"/>
      <c r="I39" s="417"/>
      <c r="J39" s="378"/>
      <c r="K39" s="378"/>
      <c r="L39" s="378"/>
      <c r="M39" s="372"/>
      <c r="N39" s="373"/>
      <c r="O39" s="376" t="str">
        <f>IF(C39="","",ROUNDDOWN((非表示!$B$5-J39)/10000,0))</f>
        <v/>
      </c>
      <c r="P39" s="374"/>
      <c r="Q39" s="372"/>
      <c r="R39" s="190"/>
      <c r="S39" s="200"/>
      <c r="T39" s="68" t="s">
        <v>71</v>
      </c>
      <c r="U39" s="204"/>
      <c r="V39" s="68" t="s">
        <v>72</v>
      </c>
      <c r="W39" s="209"/>
      <c r="X39" s="417"/>
      <c r="Y39" s="417"/>
      <c r="Z39" s="375"/>
      <c r="AA39" s="468" t="str">
        <f>CONCATENATE(I39,M39)</f>
        <v/>
      </c>
    </row>
    <row r="40" spans="2:27" ht="16.5" customHeight="1">
      <c r="B40" s="381"/>
      <c r="C40" s="392"/>
      <c r="D40" s="393"/>
      <c r="E40" s="394"/>
      <c r="F40" s="396"/>
      <c r="G40" s="393"/>
      <c r="H40" s="394"/>
      <c r="I40" s="417"/>
      <c r="J40" s="378"/>
      <c r="K40" s="378"/>
      <c r="L40" s="378"/>
      <c r="M40" s="372"/>
      <c r="N40" s="373"/>
      <c r="O40" s="377"/>
      <c r="P40" s="374"/>
      <c r="Q40" s="372"/>
      <c r="R40" s="190"/>
      <c r="S40" s="200"/>
      <c r="T40" s="68" t="s">
        <v>71</v>
      </c>
      <c r="U40" s="204"/>
      <c r="V40" s="68" t="s">
        <v>72</v>
      </c>
      <c r="W40" s="209"/>
      <c r="X40" s="417"/>
      <c r="Y40" s="417"/>
      <c r="Z40" s="375"/>
      <c r="AA40" s="468"/>
    </row>
    <row r="41" spans="2:27" ht="16.5" customHeight="1">
      <c r="B41" s="381">
        <v>14</v>
      </c>
      <c r="C41" s="419"/>
      <c r="D41" s="420"/>
      <c r="E41" s="421"/>
      <c r="F41" s="422"/>
      <c r="G41" s="420"/>
      <c r="H41" s="421"/>
      <c r="I41" s="417"/>
      <c r="J41" s="378"/>
      <c r="K41" s="378"/>
      <c r="L41" s="378"/>
      <c r="M41" s="372"/>
      <c r="N41" s="373"/>
      <c r="O41" s="376" t="str">
        <f>IF(C41="","",ROUNDDOWN((非表示!$B$5-J41)/10000,0))</f>
        <v/>
      </c>
      <c r="P41" s="374"/>
      <c r="Q41" s="372"/>
      <c r="R41" s="190"/>
      <c r="S41" s="200"/>
      <c r="T41" s="68" t="s">
        <v>71</v>
      </c>
      <c r="U41" s="204"/>
      <c r="V41" s="68" t="s">
        <v>72</v>
      </c>
      <c r="W41" s="209"/>
      <c r="X41" s="417"/>
      <c r="Y41" s="417"/>
      <c r="Z41" s="375"/>
      <c r="AA41" s="468" t="str">
        <f>CONCATENATE(I41,M41)</f>
        <v/>
      </c>
    </row>
    <row r="42" spans="2:27" ht="16.5" customHeight="1">
      <c r="B42" s="381"/>
      <c r="C42" s="392"/>
      <c r="D42" s="393"/>
      <c r="E42" s="394"/>
      <c r="F42" s="396"/>
      <c r="G42" s="393"/>
      <c r="H42" s="394"/>
      <c r="I42" s="417"/>
      <c r="J42" s="378"/>
      <c r="K42" s="378"/>
      <c r="L42" s="378"/>
      <c r="M42" s="372"/>
      <c r="N42" s="373"/>
      <c r="O42" s="377"/>
      <c r="P42" s="374"/>
      <c r="Q42" s="372"/>
      <c r="R42" s="190"/>
      <c r="S42" s="200"/>
      <c r="T42" s="68" t="s">
        <v>71</v>
      </c>
      <c r="U42" s="204"/>
      <c r="V42" s="68" t="s">
        <v>72</v>
      </c>
      <c r="W42" s="209"/>
      <c r="X42" s="417"/>
      <c r="Y42" s="417"/>
      <c r="Z42" s="375"/>
      <c r="AA42" s="468"/>
    </row>
    <row r="43" spans="2:27" ht="16.5" customHeight="1">
      <c r="B43" s="381">
        <v>15</v>
      </c>
      <c r="C43" s="419"/>
      <c r="D43" s="420"/>
      <c r="E43" s="421"/>
      <c r="F43" s="422"/>
      <c r="G43" s="420"/>
      <c r="H43" s="421"/>
      <c r="I43" s="417"/>
      <c r="J43" s="378"/>
      <c r="K43" s="378"/>
      <c r="L43" s="378"/>
      <c r="M43" s="372"/>
      <c r="N43" s="373"/>
      <c r="O43" s="376" t="str">
        <f>IF(C43="","",ROUNDDOWN((非表示!$B$5-J43)/10000,0))</f>
        <v/>
      </c>
      <c r="P43" s="374"/>
      <c r="Q43" s="372"/>
      <c r="R43" s="190"/>
      <c r="S43" s="200"/>
      <c r="T43" s="68" t="s">
        <v>71</v>
      </c>
      <c r="U43" s="204"/>
      <c r="V43" s="68" t="s">
        <v>72</v>
      </c>
      <c r="W43" s="209"/>
      <c r="X43" s="417"/>
      <c r="Y43" s="417"/>
      <c r="Z43" s="375"/>
      <c r="AA43" s="468" t="str">
        <f>CONCATENATE(I43,M43)</f>
        <v/>
      </c>
    </row>
    <row r="44" spans="2:27" ht="16.5" customHeight="1">
      <c r="B44" s="381"/>
      <c r="C44" s="392"/>
      <c r="D44" s="393"/>
      <c r="E44" s="394"/>
      <c r="F44" s="396"/>
      <c r="G44" s="393"/>
      <c r="H44" s="394"/>
      <c r="I44" s="417"/>
      <c r="J44" s="378"/>
      <c r="K44" s="378"/>
      <c r="L44" s="378"/>
      <c r="M44" s="372"/>
      <c r="N44" s="373"/>
      <c r="O44" s="377"/>
      <c r="P44" s="374"/>
      <c r="Q44" s="372"/>
      <c r="R44" s="190"/>
      <c r="S44" s="200"/>
      <c r="T44" s="68" t="s">
        <v>71</v>
      </c>
      <c r="U44" s="204"/>
      <c r="V44" s="68" t="s">
        <v>72</v>
      </c>
      <c r="W44" s="209"/>
      <c r="X44" s="417"/>
      <c r="Y44" s="417"/>
      <c r="Z44" s="375"/>
      <c r="AA44" s="468"/>
    </row>
    <row r="45" spans="2:27" ht="16.5" customHeight="1">
      <c r="B45" s="381">
        <v>16</v>
      </c>
      <c r="C45" s="419"/>
      <c r="D45" s="420"/>
      <c r="E45" s="421"/>
      <c r="F45" s="422"/>
      <c r="G45" s="420"/>
      <c r="H45" s="421"/>
      <c r="I45" s="417"/>
      <c r="J45" s="378"/>
      <c r="K45" s="378"/>
      <c r="L45" s="378"/>
      <c r="M45" s="372"/>
      <c r="N45" s="373"/>
      <c r="O45" s="376" t="str">
        <f>IF(C45="","",ROUNDDOWN((非表示!$B$5-J45)/10000,0))</f>
        <v/>
      </c>
      <c r="P45" s="374"/>
      <c r="Q45" s="372"/>
      <c r="R45" s="190"/>
      <c r="S45" s="200"/>
      <c r="T45" s="68" t="s">
        <v>71</v>
      </c>
      <c r="U45" s="204"/>
      <c r="V45" s="68" t="s">
        <v>72</v>
      </c>
      <c r="W45" s="209"/>
      <c r="X45" s="417"/>
      <c r="Y45" s="417"/>
      <c r="Z45" s="375"/>
      <c r="AA45" s="468" t="str">
        <f>CONCATENATE(I45,M45)</f>
        <v/>
      </c>
    </row>
    <row r="46" spans="2:27" ht="16.5" customHeight="1">
      <c r="B46" s="381"/>
      <c r="C46" s="392"/>
      <c r="D46" s="393"/>
      <c r="E46" s="394"/>
      <c r="F46" s="396"/>
      <c r="G46" s="393"/>
      <c r="H46" s="394"/>
      <c r="I46" s="417"/>
      <c r="J46" s="378"/>
      <c r="K46" s="378"/>
      <c r="L46" s="378"/>
      <c r="M46" s="372"/>
      <c r="N46" s="373"/>
      <c r="O46" s="377"/>
      <c r="P46" s="374"/>
      <c r="Q46" s="372"/>
      <c r="R46" s="190"/>
      <c r="S46" s="200"/>
      <c r="T46" s="68" t="s">
        <v>71</v>
      </c>
      <c r="U46" s="204"/>
      <c r="V46" s="68" t="s">
        <v>72</v>
      </c>
      <c r="W46" s="209"/>
      <c r="X46" s="417"/>
      <c r="Y46" s="417"/>
      <c r="Z46" s="375"/>
      <c r="AA46" s="468"/>
    </row>
    <row r="47" spans="2:27" ht="16.5" customHeight="1">
      <c r="B47" s="381">
        <v>17</v>
      </c>
      <c r="C47" s="419"/>
      <c r="D47" s="420"/>
      <c r="E47" s="421"/>
      <c r="F47" s="422"/>
      <c r="G47" s="420"/>
      <c r="H47" s="421"/>
      <c r="I47" s="417"/>
      <c r="J47" s="378"/>
      <c r="K47" s="378"/>
      <c r="L47" s="378"/>
      <c r="M47" s="372"/>
      <c r="N47" s="373"/>
      <c r="O47" s="376" t="str">
        <f>IF(C47="","",ROUNDDOWN((非表示!$B$5-J47)/10000,0))</f>
        <v/>
      </c>
      <c r="P47" s="374"/>
      <c r="Q47" s="372"/>
      <c r="R47" s="190"/>
      <c r="S47" s="200"/>
      <c r="T47" s="68" t="s">
        <v>71</v>
      </c>
      <c r="U47" s="204"/>
      <c r="V47" s="68" t="s">
        <v>72</v>
      </c>
      <c r="W47" s="209"/>
      <c r="X47" s="417"/>
      <c r="Y47" s="417"/>
      <c r="Z47" s="375"/>
      <c r="AA47" s="468" t="str">
        <f>CONCATENATE(I47,M47)</f>
        <v/>
      </c>
    </row>
    <row r="48" spans="2:27" ht="16.5" customHeight="1">
      <c r="B48" s="381"/>
      <c r="C48" s="392"/>
      <c r="D48" s="393"/>
      <c r="E48" s="394"/>
      <c r="F48" s="396"/>
      <c r="G48" s="393"/>
      <c r="H48" s="394"/>
      <c r="I48" s="417"/>
      <c r="J48" s="378"/>
      <c r="K48" s="378"/>
      <c r="L48" s="378"/>
      <c r="M48" s="372"/>
      <c r="N48" s="373"/>
      <c r="O48" s="377"/>
      <c r="P48" s="374"/>
      <c r="Q48" s="372"/>
      <c r="R48" s="190"/>
      <c r="S48" s="200"/>
      <c r="T48" s="68" t="s">
        <v>71</v>
      </c>
      <c r="U48" s="204"/>
      <c r="V48" s="68" t="s">
        <v>72</v>
      </c>
      <c r="W48" s="209"/>
      <c r="X48" s="417"/>
      <c r="Y48" s="417"/>
      <c r="Z48" s="375"/>
      <c r="AA48" s="468"/>
    </row>
    <row r="49" spans="2:27" ht="16.5" customHeight="1">
      <c r="B49" s="381">
        <v>18</v>
      </c>
      <c r="C49" s="419"/>
      <c r="D49" s="420"/>
      <c r="E49" s="421"/>
      <c r="F49" s="422"/>
      <c r="G49" s="420"/>
      <c r="H49" s="421"/>
      <c r="I49" s="417"/>
      <c r="J49" s="378"/>
      <c r="K49" s="378"/>
      <c r="L49" s="378"/>
      <c r="M49" s="372"/>
      <c r="N49" s="373"/>
      <c r="O49" s="376" t="str">
        <f>IF(C49="","",ROUNDDOWN((非表示!$B$5-J49)/10000,0))</f>
        <v/>
      </c>
      <c r="P49" s="374"/>
      <c r="Q49" s="372"/>
      <c r="R49" s="190"/>
      <c r="S49" s="200"/>
      <c r="T49" s="68" t="s">
        <v>71</v>
      </c>
      <c r="U49" s="204"/>
      <c r="V49" s="68" t="s">
        <v>72</v>
      </c>
      <c r="W49" s="209"/>
      <c r="X49" s="417"/>
      <c r="Y49" s="417"/>
      <c r="Z49" s="375"/>
      <c r="AA49" s="468" t="str">
        <f>CONCATENATE(I49,M49)</f>
        <v/>
      </c>
    </row>
    <row r="50" spans="2:27" ht="16.5" customHeight="1">
      <c r="B50" s="381"/>
      <c r="C50" s="392"/>
      <c r="D50" s="393"/>
      <c r="E50" s="394"/>
      <c r="F50" s="396"/>
      <c r="G50" s="393"/>
      <c r="H50" s="394"/>
      <c r="I50" s="417"/>
      <c r="J50" s="378"/>
      <c r="K50" s="378"/>
      <c r="L50" s="378"/>
      <c r="M50" s="372"/>
      <c r="N50" s="373"/>
      <c r="O50" s="377"/>
      <c r="P50" s="374"/>
      <c r="Q50" s="372"/>
      <c r="R50" s="190"/>
      <c r="S50" s="200"/>
      <c r="T50" s="68" t="s">
        <v>71</v>
      </c>
      <c r="U50" s="204"/>
      <c r="V50" s="68" t="s">
        <v>72</v>
      </c>
      <c r="W50" s="209"/>
      <c r="X50" s="417"/>
      <c r="Y50" s="417"/>
      <c r="Z50" s="375"/>
      <c r="AA50" s="468"/>
    </row>
    <row r="51" spans="2:27" ht="16.5" customHeight="1">
      <c r="B51" s="381">
        <v>19</v>
      </c>
      <c r="C51" s="419"/>
      <c r="D51" s="420"/>
      <c r="E51" s="421"/>
      <c r="F51" s="422"/>
      <c r="G51" s="420"/>
      <c r="H51" s="421"/>
      <c r="I51" s="417"/>
      <c r="J51" s="378"/>
      <c r="K51" s="378"/>
      <c r="L51" s="378"/>
      <c r="M51" s="372"/>
      <c r="N51" s="373"/>
      <c r="O51" s="376" t="str">
        <f>IF(C51="","",ROUNDDOWN((非表示!$B$5-J51)/10000,0))</f>
        <v/>
      </c>
      <c r="P51" s="374"/>
      <c r="Q51" s="372"/>
      <c r="R51" s="190"/>
      <c r="S51" s="200"/>
      <c r="T51" s="68" t="s">
        <v>71</v>
      </c>
      <c r="U51" s="204"/>
      <c r="V51" s="68" t="s">
        <v>72</v>
      </c>
      <c r="W51" s="209"/>
      <c r="X51" s="417"/>
      <c r="Y51" s="417"/>
      <c r="Z51" s="375"/>
      <c r="AA51" s="468" t="str">
        <f>CONCATENATE(I51,M51)</f>
        <v/>
      </c>
    </row>
    <row r="52" spans="2:27" ht="16.5" customHeight="1">
      <c r="B52" s="381"/>
      <c r="C52" s="392"/>
      <c r="D52" s="393"/>
      <c r="E52" s="394"/>
      <c r="F52" s="396"/>
      <c r="G52" s="393"/>
      <c r="H52" s="394"/>
      <c r="I52" s="417"/>
      <c r="J52" s="378"/>
      <c r="K52" s="378"/>
      <c r="L52" s="378"/>
      <c r="M52" s="372"/>
      <c r="N52" s="373"/>
      <c r="O52" s="377"/>
      <c r="P52" s="374"/>
      <c r="Q52" s="372"/>
      <c r="R52" s="190"/>
      <c r="S52" s="200"/>
      <c r="T52" s="68" t="s">
        <v>71</v>
      </c>
      <c r="U52" s="204"/>
      <c r="V52" s="68" t="s">
        <v>72</v>
      </c>
      <c r="W52" s="209"/>
      <c r="X52" s="417"/>
      <c r="Y52" s="417"/>
      <c r="Z52" s="375"/>
      <c r="AA52" s="468"/>
    </row>
    <row r="53" spans="2:27" ht="16.5" customHeight="1">
      <c r="B53" s="381">
        <v>20</v>
      </c>
      <c r="C53" s="419"/>
      <c r="D53" s="420"/>
      <c r="E53" s="421"/>
      <c r="F53" s="422"/>
      <c r="G53" s="420"/>
      <c r="H53" s="421"/>
      <c r="I53" s="417"/>
      <c r="J53" s="378"/>
      <c r="K53" s="378"/>
      <c r="L53" s="378"/>
      <c r="M53" s="372"/>
      <c r="N53" s="373"/>
      <c r="O53" s="376" t="str">
        <f>IF(C53="","",ROUNDDOWN((非表示!$B$5-J53)/10000,0))</f>
        <v/>
      </c>
      <c r="P53" s="374"/>
      <c r="Q53" s="372"/>
      <c r="R53" s="190"/>
      <c r="S53" s="200"/>
      <c r="T53" s="68" t="s">
        <v>71</v>
      </c>
      <c r="U53" s="204"/>
      <c r="V53" s="68" t="s">
        <v>72</v>
      </c>
      <c r="W53" s="209"/>
      <c r="X53" s="417"/>
      <c r="Y53" s="417"/>
      <c r="Z53" s="375"/>
      <c r="AA53" s="468" t="str">
        <f>CONCATENATE(I53,M53)</f>
        <v/>
      </c>
    </row>
    <row r="54" spans="2:27" ht="16.5" customHeight="1">
      <c r="B54" s="381"/>
      <c r="C54" s="392"/>
      <c r="D54" s="393"/>
      <c r="E54" s="394"/>
      <c r="F54" s="396"/>
      <c r="G54" s="393"/>
      <c r="H54" s="394"/>
      <c r="I54" s="417"/>
      <c r="J54" s="378"/>
      <c r="K54" s="378"/>
      <c r="L54" s="378"/>
      <c r="M54" s="372"/>
      <c r="N54" s="373"/>
      <c r="O54" s="377"/>
      <c r="P54" s="374"/>
      <c r="Q54" s="372"/>
      <c r="R54" s="190"/>
      <c r="S54" s="200"/>
      <c r="T54" s="68" t="s">
        <v>71</v>
      </c>
      <c r="U54" s="204"/>
      <c r="V54" s="68" t="s">
        <v>72</v>
      </c>
      <c r="W54" s="209"/>
      <c r="X54" s="417"/>
      <c r="Y54" s="417"/>
      <c r="Z54" s="375"/>
      <c r="AA54" s="468"/>
    </row>
    <row r="55" spans="2:27" ht="16.5" customHeight="1">
      <c r="B55" s="381">
        <v>21</v>
      </c>
      <c r="C55" s="419"/>
      <c r="D55" s="420"/>
      <c r="E55" s="421"/>
      <c r="F55" s="422"/>
      <c r="G55" s="420"/>
      <c r="H55" s="421"/>
      <c r="I55" s="417"/>
      <c r="J55" s="378"/>
      <c r="K55" s="378"/>
      <c r="L55" s="378"/>
      <c r="M55" s="372"/>
      <c r="N55" s="373"/>
      <c r="O55" s="376" t="str">
        <f>IF(C55="","",ROUNDDOWN((非表示!$B$5-J55)/10000,0))</f>
        <v/>
      </c>
      <c r="P55" s="374"/>
      <c r="Q55" s="372"/>
      <c r="R55" s="190"/>
      <c r="S55" s="200"/>
      <c r="T55" s="68" t="s">
        <v>71</v>
      </c>
      <c r="U55" s="204"/>
      <c r="V55" s="68" t="s">
        <v>72</v>
      </c>
      <c r="W55" s="209"/>
      <c r="X55" s="417"/>
      <c r="Y55" s="417"/>
      <c r="Z55" s="375"/>
      <c r="AA55" s="468" t="str">
        <f>CONCATENATE(I55,M55)</f>
        <v/>
      </c>
    </row>
    <row r="56" spans="2:27" ht="16.5" customHeight="1">
      <c r="B56" s="381"/>
      <c r="C56" s="392"/>
      <c r="D56" s="393"/>
      <c r="E56" s="394"/>
      <c r="F56" s="396"/>
      <c r="G56" s="393"/>
      <c r="H56" s="394"/>
      <c r="I56" s="417"/>
      <c r="J56" s="378"/>
      <c r="K56" s="378"/>
      <c r="L56" s="378"/>
      <c r="M56" s="372"/>
      <c r="N56" s="373"/>
      <c r="O56" s="377"/>
      <c r="P56" s="374"/>
      <c r="Q56" s="372"/>
      <c r="R56" s="190"/>
      <c r="S56" s="200"/>
      <c r="T56" s="68" t="s">
        <v>71</v>
      </c>
      <c r="U56" s="204"/>
      <c r="V56" s="68" t="s">
        <v>72</v>
      </c>
      <c r="W56" s="209"/>
      <c r="X56" s="417"/>
      <c r="Y56" s="417"/>
      <c r="Z56" s="375"/>
      <c r="AA56" s="468"/>
    </row>
    <row r="57" spans="2:27" ht="16.5" customHeight="1">
      <c r="B57" s="381">
        <v>22</v>
      </c>
      <c r="C57" s="419"/>
      <c r="D57" s="420"/>
      <c r="E57" s="421"/>
      <c r="F57" s="422"/>
      <c r="G57" s="420"/>
      <c r="H57" s="421"/>
      <c r="I57" s="417"/>
      <c r="J57" s="378"/>
      <c r="K57" s="378"/>
      <c r="L57" s="378"/>
      <c r="M57" s="372"/>
      <c r="N57" s="373"/>
      <c r="O57" s="376" t="str">
        <f>IF(C57="","",ROUNDDOWN((非表示!$B$5-J57)/10000,0))</f>
        <v/>
      </c>
      <c r="P57" s="374"/>
      <c r="Q57" s="372"/>
      <c r="R57" s="190"/>
      <c r="S57" s="200"/>
      <c r="T57" s="68" t="s">
        <v>71</v>
      </c>
      <c r="U57" s="204"/>
      <c r="V57" s="68" t="s">
        <v>72</v>
      </c>
      <c r="W57" s="209"/>
      <c r="X57" s="417"/>
      <c r="Y57" s="417"/>
      <c r="Z57" s="375"/>
      <c r="AA57" s="468" t="str">
        <f>CONCATENATE(I57,M57)</f>
        <v/>
      </c>
    </row>
    <row r="58" spans="2:27" ht="16.5" customHeight="1">
      <c r="B58" s="381"/>
      <c r="C58" s="392"/>
      <c r="D58" s="393"/>
      <c r="E58" s="394"/>
      <c r="F58" s="396"/>
      <c r="G58" s="393"/>
      <c r="H58" s="394"/>
      <c r="I58" s="417"/>
      <c r="J58" s="378"/>
      <c r="K58" s="378"/>
      <c r="L58" s="378"/>
      <c r="M58" s="372"/>
      <c r="N58" s="373"/>
      <c r="O58" s="377"/>
      <c r="P58" s="374"/>
      <c r="Q58" s="372"/>
      <c r="R58" s="190"/>
      <c r="S58" s="200"/>
      <c r="T58" s="68" t="s">
        <v>71</v>
      </c>
      <c r="U58" s="204"/>
      <c r="V58" s="68" t="s">
        <v>72</v>
      </c>
      <c r="W58" s="209"/>
      <c r="X58" s="417"/>
      <c r="Y58" s="417"/>
      <c r="Z58" s="375"/>
      <c r="AA58" s="468"/>
    </row>
    <row r="59" spans="2:27" ht="16.5" customHeight="1">
      <c r="B59" s="381">
        <v>23</v>
      </c>
      <c r="C59" s="419"/>
      <c r="D59" s="420"/>
      <c r="E59" s="421"/>
      <c r="F59" s="422"/>
      <c r="G59" s="420"/>
      <c r="H59" s="421"/>
      <c r="I59" s="417"/>
      <c r="J59" s="378"/>
      <c r="K59" s="378"/>
      <c r="L59" s="378"/>
      <c r="M59" s="372"/>
      <c r="N59" s="373"/>
      <c r="O59" s="376" t="str">
        <f>IF(C59="","",ROUNDDOWN((非表示!$B$5-J59)/10000,0))</f>
        <v/>
      </c>
      <c r="P59" s="374"/>
      <c r="Q59" s="372"/>
      <c r="R59" s="190"/>
      <c r="S59" s="200"/>
      <c r="T59" s="68" t="s">
        <v>71</v>
      </c>
      <c r="U59" s="204"/>
      <c r="V59" s="68" t="s">
        <v>72</v>
      </c>
      <c r="W59" s="209"/>
      <c r="X59" s="417"/>
      <c r="Y59" s="417"/>
      <c r="Z59" s="375"/>
      <c r="AA59" s="468" t="str">
        <f>CONCATENATE(I59,M59)</f>
        <v/>
      </c>
    </row>
    <row r="60" spans="2:27" ht="16.5" customHeight="1">
      <c r="B60" s="381"/>
      <c r="C60" s="392"/>
      <c r="D60" s="393"/>
      <c r="E60" s="394"/>
      <c r="F60" s="396"/>
      <c r="G60" s="393"/>
      <c r="H60" s="394"/>
      <c r="I60" s="417"/>
      <c r="J60" s="378"/>
      <c r="K60" s="378"/>
      <c r="L60" s="378"/>
      <c r="M60" s="372"/>
      <c r="N60" s="373"/>
      <c r="O60" s="377"/>
      <c r="P60" s="374"/>
      <c r="Q60" s="372"/>
      <c r="R60" s="190"/>
      <c r="S60" s="200"/>
      <c r="T60" s="68" t="s">
        <v>71</v>
      </c>
      <c r="U60" s="204"/>
      <c r="V60" s="68" t="s">
        <v>72</v>
      </c>
      <c r="W60" s="209"/>
      <c r="X60" s="417"/>
      <c r="Y60" s="417"/>
      <c r="Z60" s="375"/>
      <c r="AA60" s="468"/>
    </row>
    <row r="61" spans="2:27" ht="16.5" customHeight="1">
      <c r="B61" s="381">
        <v>24</v>
      </c>
      <c r="C61" s="419"/>
      <c r="D61" s="420"/>
      <c r="E61" s="421"/>
      <c r="F61" s="422"/>
      <c r="G61" s="420"/>
      <c r="H61" s="421"/>
      <c r="I61" s="417"/>
      <c r="J61" s="378"/>
      <c r="K61" s="378"/>
      <c r="L61" s="378"/>
      <c r="M61" s="372"/>
      <c r="N61" s="373"/>
      <c r="O61" s="376" t="str">
        <f>IF(C61="","",ROUNDDOWN((非表示!$B$5-J61)/10000,0))</f>
        <v/>
      </c>
      <c r="P61" s="374"/>
      <c r="Q61" s="372"/>
      <c r="R61" s="190"/>
      <c r="S61" s="200"/>
      <c r="T61" s="68" t="s">
        <v>71</v>
      </c>
      <c r="U61" s="204"/>
      <c r="V61" s="68" t="s">
        <v>72</v>
      </c>
      <c r="W61" s="209"/>
      <c r="X61" s="417"/>
      <c r="Y61" s="417"/>
      <c r="Z61" s="375"/>
      <c r="AA61" s="468" t="str">
        <f>CONCATENATE(I61,M61)</f>
        <v/>
      </c>
    </row>
    <row r="62" spans="2:27" ht="16.5" customHeight="1">
      <c r="B62" s="381"/>
      <c r="C62" s="392"/>
      <c r="D62" s="393"/>
      <c r="E62" s="394"/>
      <c r="F62" s="396"/>
      <c r="G62" s="393"/>
      <c r="H62" s="394"/>
      <c r="I62" s="417"/>
      <c r="J62" s="378"/>
      <c r="K62" s="378"/>
      <c r="L62" s="378"/>
      <c r="M62" s="372"/>
      <c r="N62" s="373"/>
      <c r="O62" s="377"/>
      <c r="P62" s="374"/>
      <c r="Q62" s="372"/>
      <c r="R62" s="190"/>
      <c r="S62" s="200"/>
      <c r="T62" s="68" t="s">
        <v>71</v>
      </c>
      <c r="U62" s="204"/>
      <c r="V62" s="68" t="s">
        <v>72</v>
      </c>
      <c r="W62" s="209"/>
      <c r="X62" s="417"/>
      <c r="Y62" s="417"/>
      <c r="Z62" s="375"/>
      <c r="AA62" s="468"/>
    </row>
    <row r="63" spans="2:27" ht="16.5" customHeight="1">
      <c r="B63" s="381">
        <v>25</v>
      </c>
      <c r="C63" s="419"/>
      <c r="D63" s="420"/>
      <c r="E63" s="421"/>
      <c r="F63" s="422"/>
      <c r="G63" s="420"/>
      <c r="H63" s="421"/>
      <c r="I63" s="417"/>
      <c r="J63" s="378"/>
      <c r="K63" s="378"/>
      <c r="L63" s="378"/>
      <c r="M63" s="372"/>
      <c r="N63" s="373"/>
      <c r="O63" s="376" t="str">
        <f>IF(C63="","",ROUNDDOWN((非表示!$B$5-J63)/10000,0))</f>
        <v/>
      </c>
      <c r="P63" s="374"/>
      <c r="Q63" s="372"/>
      <c r="R63" s="190"/>
      <c r="S63" s="200"/>
      <c r="T63" s="68" t="s">
        <v>71</v>
      </c>
      <c r="U63" s="204"/>
      <c r="V63" s="68" t="s">
        <v>72</v>
      </c>
      <c r="W63" s="209"/>
      <c r="X63" s="417"/>
      <c r="Y63" s="417"/>
      <c r="Z63" s="375"/>
      <c r="AA63" s="468" t="str">
        <f>CONCATENATE(I63,M63)</f>
        <v/>
      </c>
    </row>
    <row r="64" spans="2:27" ht="16.5" customHeight="1">
      <c r="B64" s="381"/>
      <c r="C64" s="392"/>
      <c r="D64" s="393"/>
      <c r="E64" s="394"/>
      <c r="F64" s="396"/>
      <c r="G64" s="393"/>
      <c r="H64" s="394"/>
      <c r="I64" s="417"/>
      <c r="J64" s="378"/>
      <c r="K64" s="378"/>
      <c r="L64" s="378"/>
      <c r="M64" s="372"/>
      <c r="N64" s="373"/>
      <c r="O64" s="377"/>
      <c r="P64" s="374"/>
      <c r="Q64" s="372"/>
      <c r="R64" s="190"/>
      <c r="S64" s="200"/>
      <c r="T64" s="68" t="s">
        <v>71</v>
      </c>
      <c r="U64" s="204"/>
      <c r="V64" s="68" t="s">
        <v>72</v>
      </c>
      <c r="W64" s="209"/>
      <c r="X64" s="417"/>
      <c r="Y64" s="417"/>
      <c r="Z64" s="375"/>
      <c r="AA64" s="468"/>
    </row>
    <row r="65" spans="2:27" ht="16.5" customHeight="1">
      <c r="B65" s="381">
        <v>26</v>
      </c>
      <c r="C65" s="419"/>
      <c r="D65" s="420"/>
      <c r="E65" s="421"/>
      <c r="F65" s="422"/>
      <c r="G65" s="420"/>
      <c r="H65" s="421"/>
      <c r="I65" s="417"/>
      <c r="J65" s="378"/>
      <c r="K65" s="378"/>
      <c r="L65" s="378"/>
      <c r="M65" s="372"/>
      <c r="N65" s="373"/>
      <c r="O65" s="376" t="str">
        <f>IF(C65="","",ROUNDDOWN((非表示!$B$5-J65)/10000,0))</f>
        <v/>
      </c>
      <c r="P65" s="374"/>
      <c r="Q65" s="372"/>
      <c r="R65" s="190"/>
      <c r="S65" s="200"/>
      <c r="T65" s="68" t="s">
        <v>71</v>
      </c>
      <c r="U65" s="204"/>
      <c r="V65" s="68" t="s">
        <v>72</v>
      </c>
      <c r="W65" s="209"/>
      <c r="X65" s="417"/>
      <c r="Y65" s="417"/>
      <c r="Z65" s="375"/>
      <c r="AA65" s="468" t="str">
        <f>CONCATENATE(I65,M65)</f>
        <v/>
      </c>
    </row>
    <row r="66" spans="2:27" ht="16.5" customHeight="1">
      <c r="B66" s="381"/>
      <c r="C66" s="392"/>
      <c r="D66" s="393"/>
      <c r="E66" s="394"/>
      <c r="F66" s="396"/>
      <c r="G66" s="393"/>
      <c r="H66" s="394"/>
      <c r="I66" s="417"/>
      <c r="J66" s="378"/>
      <c r="K66" s="378"/>
      <c r="L66" s="378"/>
      <c r="M66" s="372"/>
      <c r="N66" s="373"/>
      <c r="O66" s="377"/>
      <c r="P66" s="374"/>
      <c r="Q66" s="372"/>
      <c r="R66" s="190"/>
      <c r="S66" s="200"/>
      <c r="T66" s="68" t="s">
        <v>71</v>
      </c>
      <c r="U66" s="204"/>
      <c r="V66" s="68" t="s">
        <v>72</v>
      </c>
      <c r="W66" s="209"/>
      <c r="X66" s="417"/>
      <c r="Y66" s="417"/>
      <c r="Z66" s="375"/>
      <c r="AA66" s="468"/>
    </row>
    <row r="67" spans="2:27" ht="16.5" customHeight="1">
      <c r="B67" s="381">
        <v>27</v>
      </c>
      <c r="C67" s="419"/>
      <c r="D67" s="420"/>
      <c r="E67" s="421"/>
      <c r="F67" s="422"/>
      <c r="G67" s="420"/>
      <c r="H67" s="421"/>
      <c r="I67" s="417"/>
      <c r="J67" s="378"/>
      <c r="K67" s="378"/>
      <c r="L67" s="378"/>
      <c r="M67" s="372"/>
      <c r="N67" s="373"/>
      <c r="O67" s="376" t="str">
        <f>IF(C67="","",ROUNDDOWN((非表示!$B$5-J67)/10000,0))</f>
        <v/>
      </c>
      <c r="P67" s="374"/>
      <c r="Q67" s="372"/>
      <c r="R67" s="190"/>
      <c r="S67" s="200"/>
      <c r="T67" s="68" t="s">
        <v>71</v>
      </c>
      <c r="U67" s="204"/>
      <c r="V67" s="68" t="s">
        <v>72</v>
      </c>
      <c r="W67" s="209"/>
      <c r="X67" s="417"/>
      <c r="Y67" s="417"/>
      <c r="Z67" s="375"/>
      <c r="AA67" s="468" t="str">
        <f>CONCATENATE(I67,M67)</f>
        <v/>
      </c>
    </row>
    <row r="68" spans="2:27" ht="16.5" customHeight="1">
      <c r="B68" s="381"/>
      <c r="C68" s="392"/>
      <c r="D68" s="393"/>
      <c r="E68" s="394"/>
      <c r="F68" s="396"/>
      <c r="G68" s="393"/>
      <c r="H68" s="394"/>
      <c r="I68" s="417"/>
      <c r="J68" s="378"/>
      <c r="K68" s="378"/>
      <c r="L68" s="378"/>
      <c r="M68" s="372"/>
      <c r="N68" s="373"/>
      <c r="O68" s="377"/>
      <c r="P68" s="374"/>
      <c r="Q68" s="372"/>
      <c r="R68" s="190"/>
      <c r="S68" s="200"/>
      <c r="T68" s="68" t="s">
        <v>71</v>
      </c>
      <c r="U68" s="204"/>
      <c r="V68" s="68" t="s">
        <v>72</v>
      </c>
      <c r="W68" s="209"/>
      <c r="X68" s="417"/>
      <c r="Y68" s="417"/>
      <c r="Z68" s="375"/>
      <c r="AA68" s="468"/>
    </row>
    <row r="69" spans="2:27" ht="16.5" customHeight="1">
      <c r="B69" s="381">
        <v>28</v>
      </c>
      <c r="C69" s="419"/>
      <c r="D69" s="420"/>
      <c r="E69" s="421"/>
      <c r="F69" s="422"/>
      <c r="G69" s="420"/>
      <c r="H69" s="421"/>
      <c r="I69" s="417"/>
      <c r="J69" s="378"/>
      <c r="K69" s="378"/>
      <c r="L69" s="378"/>
      <c r="M69" s="372"/>
      <c r="N69" s="373"/>
      <c r="O69" s="376" t="str">
        <f>IF(C69="","",ROUNDDOWN((非表示!$B$5-J69)/10000,0))</f>
        <v/>
      </c>
      <c r="P69" s="374"/>
      <c r="Q69" s="372"/>
      <c r="R69" s="190"/>
      <c r="S69" s="200"/>
      <c r="T69" s="68" t="s">
        <v>71</v>
      </c>
      <c r="U69" s="204"/>
      <c r="V69" s="68" t="s">
        <v>72</v>
      </c>
      <c r="W69" s="209"/>
      <c r="X69" s="417"/>
      <c r="Y69" s="417"/>
      <c r="Z69" s="375"/>
      <c r="AA69" s="468" t="str">
        <f>CONCATENATE(I69,M69)</f>
        <v/>
      </c>
    </row>
    <row r="70" spans="2:27" ht="16.5" customHeight="1">
      <c r="B70" s="381"/>
      <c r="C70" s="392"/>
      <c r="D70" s="393"/>
      <c r="E70" s="394"/>
      <c r="F70" s="396"/>
      <c r="G70" s="393"/>
      <c r="H70" s="394"/>
      <c r="I70" s="417"/>
      <c r="J70" s="378"/>
      <c r="K70" s="378"/>
      <c r="L70" s="378"/>
      <c r="M70" s="372"/>
      <c r="N70" s="373"/>
      <c r="O70" s="377"/>
      <c r="P70" s="374"/>
      <c r="Q70" s="372"/>
      <c r="R70" s="190"/>
      <c r="S70" s="200"/>
      <c r="T70" s="68" t="s">
        <v>71</v>
      </c>
      <c r="U70" s="204"/>
      <c r="V70" s="68" t="s">
        <v>72</v>
      </c>
      <c r="W70" s="209"/>
      <c r="X70" s="417"/>
      <c r="Y70" s="417"/>
      <c r="Z70" s="375"/>
      <c r="AA70" s="468"/>
    </row>
    <row r="71" spans="2:27" ht="16.5" customHeight="1">
      <c r="B71" s="381">
        <v>29</v>
      </c>
      <c r="C71" s="419"/>
      <c r="D71" s="420"/>
      <c r="E71" s="421"/>
      <c r="F71" s="422"/>
      <c r="G71" s="420"/>
      <c r="H71" s="421"/>
      <c r="I71" s="417"/>
      <c r="J71" s="378"/>
      <c r="K71" s="378"/>
      <c r="L71" s="378"/>
      <c r="M71" s="372"/>
      <c r="N71" s="373"/>
      <c r="O71" s="376" t="str">
        <f>IF(C71="","",ROUNDDOWN((非表示!$B$5-J71)/10000,0))</f>
        <v/>
      </c>
      <c r="P71" s="374"/>
      <c r="Q71" s="372"/>
      <c r="R71" s="190"/>
      <c r="S71" s="200"/>
      <c r="T71" s="68" t="s">
        <v>71</v>
      </c>
      <c r="U71" s="204"/>
      <c r="V71" s="68" t="s">
        <v>72</v>
      </c>
      <c r="W71" s="209"/>
      <c r="X71" s="417"/>
      <c r="Y71" s="417"/>
      <c r="Z71" s="375"/>
      <c r="AA71" s="468" t="str">
        <f>CONCATENATE(I71,M71)</f>
        <v/>
      </c>
    </row>
    <row r="72" spans="2:27" ht="16.5" customHeight="1">
      <c r="B72" s="381"/>
      <c r="C72" s="392"/>
      <c r="D72" s="393"/>
      <c r="E72" s="394"/>
      <c r="F72" s="396"/>
      <c r="G72" s="393"/>
      <c r="H72" s="394"/>
      <c r="I72" s="417"/>
      <c r="J72" s="378"/>
      <c r="K72" s="378"/>
      <c r="L72" s="378"/>
      <c r="M72" s="372"/>
      <c r="N72" s="373"/>
      <c r="O72" s="377"/>
      <c r="P72" s="374"/>
      <c r="Q72" s="372"/>
      <c r="R72" s="190"/>
      <c r="S72" s="200"/>
      <c r="T72" s="68" t="s">
        <v>71</v>
      </c>
      <c r="U72" s="204"/>
      <c r="V72" s="68" t="s">
        <v>72</v>
      </c>
      <c r="W72" s="209"/>
      <c r="X72" s="417"/>
      <c r="Y72" s="417"/>
      <c r="Z72" s="375"/>
      <c r="AA72" s="468"/>
    </row>
    <row r="73" spans="2:27" ht="16.5" customHeight="1">
      <c r="B73" s="381">
        <v>30</v>
      </c>
      <c r="C73" s="419"/>
      <c r="D73" s="420"/>
      <c r="E73" s="421"/>
      <c r="F73" s="422"/>
      <c r="G73" s="420"/>
      <c r="H73" s="421"/>
      <c r="I73" s="417"/>
      <c r="J73" s="378"/>
      <c r="K73" s="378"/>
      <c r="L73" s="378"/>
      <c r="M73" s="372"/>
      <c r="N73" s="373"/>
      <c r="O73" s="376" t="str">
        <f>IF(C73="","",ROUNDDOWN((非表示!$B$5-J73)/10000,0))</f>
        <v/>
      </c>
      <c r="P73" s="374"/>
      <c r="Q73" s="372"/>
      <c r="R73" s="190"/>
      <c r="S73" s="200"/>
      <c r="T73" s="68" t="s">
        <v>71</v>
      </c>
      <c r="U73" s="204"/>
      <c r="V73" s="68" t="s">
        <v>72</v>
      </c>
      <c r="W73" s="209"/>
      <c r="X73" s="417"/>
      <c r="Y73" s="417"/>
      <c r="Z73" s="375"/>
      <c r="AA73" s="468" t="str">
        <f>CONCATENATE(I73,M73)</f>
        <v/>
      </c>
    </row>
    <row r="74" spans="2:27" ht="16.5" customHeight="1">
      <c r="B74" s="381"/>
      <c r="C74" s="392"/>
      <c r="D74" s="393"/>
      <c r="E74" s="394"/>
      <c r="F74" s="396"/>
      <c r="G74" s="393"/>
      <c r="H74" s="394"/>
      <c r="I74" s="417"/>
      <c r="J74" s="378"/>
      <c r="K74" s="378"/>
      <c r="L74" s="378"/>
      <c r="M74" s="372"/>
      <c r="N74" s="373"/>
      <c r="O74" s="377"/>
      <c r="P74" s="374"/>
      <c r="Q74" s="372"/>
      <c r="R74" s="190"/>
      <c r="S74" s="200"/>
      <c r="T74" s="68" t="s">
        <v>71</v>
      </c>
      <c r="U74" s="204"/>
      <c r="V74" s="68" t="s">
        <v>72</v>
      </c>
      <c r="W74" s="209"/>
      <c r="X74" s="417"/>
      <c r="Y74" s="417"/>
      <c r="Z74" s="375"/>
      <c r="AA74" s="468"/>
    </row>
    <row r="75" spans="2:27" ht="16.5" customHeight="1">
      <c r="B75" s="381">
        <v>31</v>
      </c>
      <c r="C75" s="419"/>
      <c r="D75" s="420"/>
      <c r="E75" s="421"/>
      <c r="F75" s="422"/>
      <c r="G75" s="420"/>
      <c r="H75" s="421"/>
      <c r="I75" s="417"/>
      <c r="J75" s="378"/>
      <c r="K75" s="378"/>
      <c r="L75" s="378"/>
      <c r="M75" s="372"/>
      <c r="N75" s="373"/>
      <c r="O75" s="376" t="str">
        <f>IF(C75="","",ROUNDDOWN((非表示!$B$5-J75)/10000,0))</f>
        <v/>
      </c>
      <c r="P75" s="374"/>
      <c r="Q75" s="372"/>
      <c r="R75" s="190"/>
      <c r="S75" s="200"/>
      <c r="T75" s="68" t="s">
        <v>71</v>
      </c>
      <c r="U75" s="204"/>
      <c r="V75" s="68" t="s">
        <v>72</v>
      </c>
      <c r="W75" s="209"/>
      <c r="X75" s="417"/>
      <c r="Y75" s="417"/>
      <c r="Z75" s="375"/>
      <c r="AA75" s="468" t="str">
        <f>CONCATENATE(I75,M75)</f>
        <v/>
      </c>
    </row>
    <row r="76" spans="2:27" ht="16.5" customHeight="1">
      <c r="B76" s="381"/>
      <c r="C76" s="392"/>
      <c r="D76" s="393"/>
      <c r="E76" s="394"/>
      <c r="F76" s="396"/>
      <c r="G76" s="393"/>
      <c r="H76" s="394"/>
      <c r="I76" s="417"/>
      <c r="J76" s="378"/>
      <c r="K76" s="378"/>
      <c r="L76" s="378"/>
      <c r="M76" s="372"/>
      <c r="N76" s="373"/>
      <c r="O76" s="377"/>
      <c r="P76" s="374"/>
      <c r="Q76" s="372"/>
      <c r="R76" s="190"/>
      <c r="S76" s="200"/>
      <c r="T76" s="68" t="s">
        <v>71</v>
      </c>
      <c r="U76" s="204"/>
      <c r="V76" s="68" t="s">
        <v>72</v>
      </c>
      <c r="W76" s="209"/>
      <c r="X76" s="417"/>
      <c r="Y76" s="417"/>
      <c r="Z76" s="375"/>
      <c r="AA76" s="468"/>
    </row>
    <row r="77" spans="2:27" ht="16.5" customHeight="1">
      <c r="B77" s="381">
        <v>32</v>
      </c>
      <c r="C77" s="419"/>
      <c r="D77" s="420"/>
      <c r="E77" s="421"/>
      <c r="F77" s="422"/>
      <c r="G77" s="420"/>
      <c r="H77" s="421"/>
      <c r="I77" s="417"/>
      <c r="J77" s="378"/>
      <c r="K77" s="378"/>
      <c r="L77" s="378"/>
      <c r="M77" s="372"/>
      <c r="N77" s="373"/>
      <c r="O77" s="376" t="str">
        <f>IF(C77="","",ROUNDDOWN((非表示!$B$5-J77)/10000,0))</f>
        <v/>
      </c>
      <c r="P77" s="374"/>
      <c r="Q77" s="372"/>
      <c r="R77" s="190"/>
      <c r="S77" s="200"/>
      <c r="T77" s="68" t="s">
        <v>71</v>
      </c>
      <c r="U77" s="204"/>
      <c r="V77" s="68" t="s">
        <v>72</v>
      </c>
      <c r="W77" s="209"/>
      <c r="X77" s="417"/>
      <c r="Y77" s="417"/>
      <c r="Z77" s="375"/>
      <c r="AA77" s="468" t="str">
        <f>CONCATENATE(I77,M77)</f>
        <v/>
      </c>
    </row>
    <row r="78" spans="2:27" ht="16.5" customHeight="1">
      <c r="B78" s="381"/>
      <c r="C78" s="392"/>
      <c r="D78" s="393"/>
      <c r="E78" s="394"/>
      <c r="F78" s="396"/>
      <c r="G78" s="393"/>
      <c r="H78" s="394"/>
      <c r="I78" s="417"/>
      <c r="J78" s="378"/>
      <c r="K78" s="378"/>
      <c r="L78" s="378"/>
      <c r="M78" s="372"/>
      <c r="N78" s="373"/>
      <c r="O78" s="377"/>
      <c r="P78" s="374"/>
      <c r="Q78" s="372"/>
      <c r="R78" s="190"/>
      <c r="S78" s="200"/>
      <c r="T78" s="68" t="s">
        <v>71</v>
      </c>
      <c r="U78" s="204"/>
      <c r="V78" s="68" t="s">
        <v>72</v>
      </c>
      <c r="W78" s="209"/>
      <c r="X78" s="417"/>
      <c r="Y78" s="417"/>
      <c r="Z78" s="375"/>
      <c r="AA78" s="468"/>
    </row>
    <row r="79" spans="2:27" ht="16.5" customHeight="1">
      <c r="B79" s="381">
        <v>33</v>
      </c>
      <c r="C79" s="419"/>
      <c r="D79" s="420"/>
      <c r="E79" s="421"/>
      <c r="F79" s="422"/>
      <c r="G79" s="420"/>
      <c r="H79" s="421"/>
      <c r="I79" s="417"/>
      <c r="J79" s="378"/>
      <c r="K79" s="378"/>
      <c r="L79" s="378"/>
      <c r="M79" s="372"/>
      <c r="N79" s="373"/>
      <c r="O79" s="376" t="str">
        <f>IF(C79="","",ROUNDDOWN((非表示!$B$5-J79)/10000,0))</f>
        <v/>
      </c>
      <c r="P79" s="374"/>
      <c r="Q79" s="372"/>
      <c r="R79" s="190"/>
      <c r="S79" s="200"/>
      <c r="T79" s="68" t="s">
        <v>71</v>
      </c>
      <c r="U79" s="204"/>
      <c r="V79" s="68" t="s">
        <v>72</v>
      </c>
      <c r="W79" s="209"/>
      <c r="X79" s="417"/>
      <c r="Y79" s="417"/>
      <c r="Z79" s="375"/>
      <c r="AA79" s="468" t="str">
        <f>CONCATENATE(I79,M79)</f>
        <v/>
      </c>
    </row>
    <row r="80" spans="2:27" ht="16.5" customHeight="1">
      <c r="B80" s="381"/>
      <c r="C80" s="392"/>
      <c r="D80" s="393"/>
      <c r="E80" s="394"/>
      <c r="F80" s="396"/>
      <c r="G80" s="393"/>
      <c r="H80" s="394"/>
      <c r="I80" s="417"/>
      <c r="J80" s="378"/>
      <c r="K80" s="378"/>
      <c r="L80" s="378"/>
      <c r="M80" s="372"/>
      <c r="N80" s="373"/>
      <c r="O80" s="377"/>
      <c r="P80" s="374"/>
      <c r="Q80" s="372"/>
      <c r="R80" s="190"/>
      <c r="S80" s="200"/>
      <c r="T80" s="68" t="s">
        <v>71</v>
      </c>
      <c r="U80" s="204"/>
      <c r="V80" s="68" t="s">
        <v>72</v>
      </c>
      <c r="W80" s="209"/>
      <c r="X80" s="417"/>
      <c r="Y80" s="417"/>
      <c r="Z80" s="375"/>
      <c r="AA80" s="468"/>
    </row>
    <row r="81" spans="2:27" ht="16.5" customHeight="1">
      <c r="B81" s="381">
        <v>34</v>
      </c>
      <c r="C81" s="419"/>
      <c r="D81" s="420"/>
      <c r="E81" s="421"/>
      <c r="F81" s="422"/>
      <c r="G81" s="420"/>
      <c r="H81" s="421"/>
      <c r="I81" s="417"/>
      <c r="J81" s="378"/>
      <c r="K81" s="378"/>
      <c r="L81" s="378"/>
      <c r="M81" s="372"/>
      <c r="N81" s="373"/>
      <c r="O81" s="376" t="str">
        <f>IF(C81="","",ROUNDDOWN((非表示!$B$5-J81)/10000,0))</f>
        <v/>
      </c>
      <c r="P81" s="374"/>
      <c r="Q81" s="372"/>
      <c r="R81" s="190"/>
      <c r="S81" s="200"/>
      <c r="T81" s="68" t="s">
        <v>71</v>
      </c>
      <c r="U81" s="204"/>
      <c r="V81" s="68" t="s">
        <v>72</v>
      </c>
      <c r="W81" s="209"/>
      <c r="X81" s="417"/>
      <c r="Y81" s="417"/>
      <c r="Z81" s="375"/>
      <c r="AA81" s="468" t="str">
        <f>CONCATENATE(I81,M81)</f>
        <v/>
      </c>
    </row>
    <row r="82" spans="2:27" ht="16.5" customHeight="1">
      <c r="B82" s="381"/>
      <c r="C82" s="392"/>
      <c r="D82" s="393"/>
      <c r="E82" s="394"/>
      <c r="F82" s="396"/>
      <c r="G82" s="393"/>
      <c r="H82" s="394"/>
      <c r="I82" s="417"/>
      <c r="J82" s="378"/>
      <c r="K82" s="378"/>
      <c r="L82" s="378"/>
      <c r="M82" s="372"/>
      <c r="N82" s="373"/>
      <c r="O82" s="377"/>
      <c r="P82" s="374"/>
      <c r="Q82" s="372"/>
      <c r="R82" s="190"/>
      <c r="S82" s="200"/>
      <c r="T82" s="68" t="s">
        <v>71</v>
      </c>
      <c r="U82" s="204"/>
      <c r="V82" s="68" t="s">
        <v>72</v>
      </c>
      <c r="W82" s="209"/>
      <c r="X82" s="417"/>
      <c r="Y82" s="417"/>
      <c r="Z82" s="375"/>
      <c r="AA82" s="468"/>
    </row>
    <row r="83" spans="2:27" ht="16.5" customHeight="1">
      <c r="B83" s="381">
        <v>35</v>
      </c>
      <c r="C83" s="419"/>
      <c r="D83" s="420"/>
      <c r="E83" s="421"/>
      <c r="F83" s="422"/>
      <c r="G83" s="420"/>
      <c r="H83" s="421"/>
      <c r="I83" s="417"/>
      <c r="J83" s="378"/>
      <c r="K83" s="378"/>
      <c r="L83" s="378"/>
      <c r="M83" s="372"/>
      <c r="N83" s="373"/>
      <c r="O83" s="376" t="str">
        <f>IF(C83="","",ROUNDDOWN((非表示!$B$5-J83)/10000,0))</f>
        <v/>
      </c>
      <c r="P83" s="374"/>
      <c r="Q83" s="372"/>
      <c r="R83" s="190"/>
      <c r="S83" s="200"/>
      <c r="T83" s="68" t="s">
        <v>71</v>
      </c>
      <c r="U83" s="204"/>
      <c r="V83" s="68" t="s">
        <v>72</v>
      </c>
      <c r="W83" s="209"/>
      <c r="X83" s="417"/>
      <c r="Y83" s="417"/>
      <c r="Z83" s="375"/>
      <c r="AA83" s="468" t="str">
        <f>CONCATENATE(I83,M83)</f>
        <v/>
      </c>
    </row>
    <row r="84" spans="2:27" ht="16.5" customHeight="1">
      <c r="B84" s="381"/>
      <c r="C84" s="392"/>
      <c r="D84" s="393"/>
      <c r="E84" s="394"/>
      <c r="F84" s="396"/>
      <c r="G84" s="393"/>
      <c r="H84" s="394"/>
      <c r="I84" s="417"/>
      <c r="J84" s="378"/>
      <c r="K84" s="378"/>
      <c r="L84" s="378"/>
      <c r="M84" s="372"/>
      <c r="N84" s="373"/>
      <c r="O84" s="377"/>
      <c r="P84" s="374"/>
      <c r="Q84" s="372"/>
      <c r="R84" s="190"/>
      <c r="S84" s="200"/>
      <c r="T84" s="68" t="s">
        <v>71</v>
      </c>
      <c r="U84" s="204"/>
      <c r="V84" s="68" t="s">
        <v>72</v>
      </c>
      <c r="W84" s="209"/>
      <c r="X84" s="417"/>
      <c r="Y84" s="417"/>
      <c r="Z84" s="375"/>
      <c r="AA84" s="468"/>
    </row>
    <row r="85" spans="2:27" ht="16.5" customHeight="1">
      <c r="B85" s="381">
        <v>36</v>
      </c>
      <c r="C85" s="419"/>
      <c r="D85" s="420"/>
      <c r="E85" s="421"/>
      <c r="F85" s="422"/>
      <c r="G85" s="420"/>
      <c r="H85" s="421"/>
      <c r="I85" s="417"/>
      <c r="J85" s="378"/>
      <c r="K85" s="378"/>
      <c r="L85" s="378"/>
      <c r="M85" s="372"/>
      <c r="N85" s="373"/>
      <c r="O85" s="376" t="str">
        <f>IF(C85="","",ROUNDDOWN((非表示!$B$5-J85)/10000,0))</f>
        <v/>
      </c>
      <c r="P85" s="374"/>
      <c r="Q85" s="372"/>
      <c r="R85" s="190"/>
      <c r="S85" s="200"/>
      <c r="T85" s="68" t="s">
        <v>71</v>
      </c>
      <c r="U85" s="204"/>
      <c r="V85" s="68" t="s">
        <v>72</v>
      </c>
      <c r="W85" s="209"/>
      <c r="X85" s="417"/>
      <c r="Y85" s="417"/>
      <c r="Z85" s="375"/>
      <c r="AA85" s="468" t="str">
        <f>CONCATENATE(I85,M85)</f>
        <v/>
      </c>
    </row>
    <row r="86" spans="2:27" ht="16.5" customHeight="1">
      <c r="B86" s="381"/>
      <c r="C86" s="392"/>
      <c r="D86" s="393"/>
      <c r="E86" s="394"/>
      <c r="F86" s="396"/>
      <c r="G86" s="393"/>
      <c r="H86" s="394"/>
      <c r="I86" s="417"/>
      <c r="J86" s="378"/>
      <c r="K86" s="378"/>
      <c r="L86" s="378"/>
      <c r="M86" s="372"/>
      <c r="N86" s="373"/>
      <c r="O86" s="377"/>
      <c r="P86" s="374"/>
      <c r="Q86" s="372"/>
      <c r="R86" s="190"/>
      <c r="S86" s="200"/>
      <c r="T86" s="68" t="s">
        <v>71</v>
      </c>
      <c r="U86" s="204"/>
      <c r="V86" s="68" t="s">
        <v>72</v>
      </c>
      <c r="W86" s="209"/>
      <c r="X86" s="417"/>
      <c r="Y86" s="417"/>
      <c r="Z86" s="375"/>
      <c r="AA86" s="468"/>
    </row>
    <row r="87" spans="2:27" ht="16.5" customHeight="1">
      <c r="B87" s="381">
        <v>37</v>
      </c>
      <c r="C87" s="419"/>
      <c r="D87" s="420"/>
      <c r="E87" s="421"/>
      <c r="F87" s="422"/>
      <c r="G87" s="420"/>
      <c r="H87" s="421"/>
      <c r="I87" s="417"/>
      <c r="J87" s="378"/>
      <c r="K87" s="378"/>
      <c r="L87" s="378"/>
      <c r="M87" s="372"/>
      <c r="N87" s="373"/>
      <c r="O87" s="376" t="str">
        <f>IF(C87="","",ROUNDDOWN((非表示!$B$5-J87)/10000,0))</f>
        <v/>
      </c>
      <c r="P87" s="374"/>
      <c r="Q87" s="372"/>
      <c r="R87" s="190"/>
      <c r="S87" s="200"/>
      <c r="T87" s="68" t="s">
        <v>71</v>
      </c>
      <c r="U87" s="204"/>
      <c r="V87" s="68" t="s">
        <v>72</v>
      </c>
      <c r="W87" s="209"/>
      <c r="X87" s="417"/>
      <c r="Y87" s="417"/>
      <c r="Z87" s="375"/>
      <c r="AA87" s="468" t="str">
        <f>CONCATENATE(I87,M87)</f>
        <v/>
      </c>
    </row>
    <row r="88" spans="2:27" ht="16.5" customHeight="1">
      <c r="B88" s="381"/>
      <c r="C88" s="392"/>
      <c r="D88" s="393"/>
      <c r="E88" s="394"/>
      <c r="F88" s="396"/>
      <c r="G88" s="393"/>
      <c r="H88" s="394"/>
      <c r="I88" s="417"/>
      <c r="J88" s="378"/>
      <c r="K88" s="378"/>
      <c r="L88" s="378"/>
      <c r="M88" s="372"/>
      <c r="N88" s="373"/>
      <c r="O88" s="377"/>
      <c r="P88" s="374"/>
      <c r="Q88" s="372"/>
      <c r="R88" s="190"/>
      <c r="S88" s="200"/>
      <c r="T88" s="68" t="s">
        <v>71</v>
      </c>
      <c r="U88" s="204"/>
      <c r="V88" s="68" t="s">
        <v>72</v>
      </c>
      <c r="W88" s="209"/>
      <c r="X88" s="417"/>
      <c r="Y88" s="417"/>
      <c r="Z88" s="375"/>
      <c r="AA88" s="468"/>
    </row>
    <row r="89" spans="2:27" ht="16.5" customHeight="1">
      <c r="B89" s="381">
        <v>38</v>
      </c>
      <c r="C89" s="419"/>
      <c r="D89" s="420"/>
      <c r="E89" s="421"/>
      <c r="F89" s="422"/>
      <c r="G89" s="420"/>
      <c r="H89" s="421"/>
      <c r="I89" s="417"/>
      <c r="J89" s="378"/>
      <c r="K89" s="378"/>
      <c r="L89" s="378"/>
      <c r="M89" s="372"/>
      <c r="N89" s="373"/>
      <c r="O89" s="376" t="str">
        <f>IF(C89="","",ROUNDDOWN((非表示!$B$5-J89)/10000,0))</f>
        <v/>
      </c>
      <c r="P89" s="374"/>
      <c r="Q89" s="372"/>
      <c r="R89" s="190"/>
      <c r="S89" s="200"/>
      <c r="T89" s="68" t="s">
        <v>71</v>
      </c>
      <c r="U89" s="204"/>
      <c r="V89" s="68" t="s">
        <v>72</v>
      </c>
      <c r="W89" s="209"/>
      <c r="X89" s="417"/>
      <c r="Y89" s="417"/>
      <c r="Z89" s="375"/>
      <c r="AA89" s="468" t="str">
        <f>CONCATENATE(I89,M89)</f>
        <v/>
      </c>
    </row>
    <row r="90" spans="2:27" ht="16.5" customHeight="1">
      <c r="B90" s="381"/>
      <c r="C90" s="392"/>
      <c r="D90" s="393"/>
      <c r="E90" s="394"/>
      <c r="F90" s="396"/>
      <c r="G90" s="393"/>
      <c r="H90" s="394"/>
      <c r="I90" s="417"/>
      <c r="J90" s="378"/>
      <c r="K90" s="378"/>
      <c r="L90" s="378"/>
      <c r="M90" s="372"/>
      <c r="N90" s="373"/>
      <c r="O90" s="377"/>
      <c r="P90" s="374"/>
      <c r="Q90" s="372"/>
      <c r="R90" s="190"/>
      <c r="S90" s="200"/>
      <c r="T90" s="68" t="s">
        <v>71</v>
      </c>
      <c r="U90" s="204"/>
      <c r="V90" s="68" t="s">
        <v>72</v>
      </c>
      <c r="W90" s="209"/>
      <c r="X90" s="417"/>
      <c r="Y90" s="417"/>
      <c r="Z90" s="375"/>
      <c r="AA90" s="468"/>
    </row>
    <row r="91" spans="2:27" ht="16.5" customHeight="1">
      <c r="B91" s="381">
        <v>39</v>
      </c>
      <c r="C91" s="419"/>
      <c r="D91" s="420"/>
      <c r="E91" s="421"/>
      <c r="F91" s="422"/>
      <c r="G91" s="420"/>
      <c r="H91" s="421"/>
      <c r="I91" s="417"/>
      <c r="J91" s="378"/>
      <c r="K91" s="378"/>
      <c r="L91" s="378"/>
      <c r="M91" s="372"/>
      <c r="N91" s="373"/>
      <c r="O91" s="376" t="str">
        <f>IF(C91="","",ROUNDDOWN((非表示!$B$5-J91)/10000,0))</f>
        <v/>
      </c>
      <c r="P91" s="374"/>
      <c r="Q91" s="372"/>
      <c r="R91" s="190"/>
      <c r="S91" s="200"/>
      <c r="T91" s="68" t="s">
        <v>71</v>
      </c>
      <c r="U91" s="204"/>
      <c r="V91" s="68" t="s">
        <v>72</v>
      </c>
      <c r="W91" s="209"/>
      <c r="X91" s="417"/>
      <c r="Y91" s="417"/>
      <c r="Z91" s="375"/>
      <c r="AA91" s="468" t="str">
        <f>CONCATENATE(I91,M91)</f>
        <v/>
      </c>
    </row>
    <row r="92" spans="2:27" ht="16.5" customHeight="1">
      <c r="B92" s="381"/>
      <c r="C92" s="392"/>
      <c r="D92" s="393"/>
      <c r="E92" s="394"/>
      <c r="F92" s="396"/>
      <c r="G92" s="393"/>
      <c r="H92" s="394"/>
      <c r="I92" s="417"/>
      <c r="J92" s="378"/>
      <c r="K92" s="378"/>
      <c r="L92" s="378"/>
      <c r="M92" s="372"/>
      <c r="N92" s="373"/>
      <c r="O92" s="377"/>
      <c r="P92" s="374"/>
      <c r="Q92" s="372"/>
      <c r="R92" s="190"/>
      <c r="S92" s="200"/>
      <c r="T92" s="68" t="s">
        <v>71</v>
      </c>
      <c r="U92" s="204"/>
      <c r="V92" s="68" t="s">
        <v>72</v>
      </c>
      <c r="W92" s="209"/>
      <c r="X92" s="417"/>
      <c r="Y92" s="417"/>
      <c r="Z92" s="375"/>
      <c r="AA92" s="468"/>
    </row>
    <row r="93" spans="2:27" ht="16.5" customHeight="1">
      <c r="B93" s="381">
        <v>40</v>
      </c>
      <c r="C93" s="419"/>
      <c r="D93" s="420"/>
      <c r="E93" s="421"/>
      <c r="F93" s="422"/>
      <c r="G93" s="420"/>
      <c r="H93" s="421"/>
      <c r="I93" s="398"/>
      <c r="J93" s="378"/>
      <c r="K93" s="378"/>
      <c r="L93" s="378"/>
      <c r="M93" s="372"/>
      <c r="N93" s="373"/>
      <c r="O93" s="376" t="str">
        <f>IF(C93="","",ROUNDDOWN((非表示!$B$5-J93)/10000,0))</f>
        <v/>
      </c>
      <c r="P93" s="374"/>
      <c r="Q93" s="372"/>
      <c r="R93" s="190"/>
      <c r="S93" s="200"/>
      <c r="T93" s="68" t="s">
        <v>71</v>
      </c>
      <c r="U93" s="204"/>
      <c r="V93" s="68" t="s">
        <v>72</v>
      </c>
      <c r="W93" s="209"/>
      <c r="X93" s="417"/>
      <c r="Y93" s="417"/>
      <c r="Z93" s="375"/>
      <c r="AA93" s="468" t="str">
        <f>CONCATENATE(I93,M93)</f>
        <v/>
      </c>
    </row>
    <row r="94" spans="2:27" ht="16.5" customHeight="1" thickBot="1">
      <c r="B94" s="381"/>
      <c r="C94" s="423"/>
      <c r="D94" s="424"/>
      <c r="E94" s="425"/>
      <c r="F94" s="426"/>
      <c r="G94" s="424"/>
      <c r="H94" s="425"/>
      <c r="I94" s="427"/>
      <c r="J94" s="428"/>
      <c r="K94" s="428"/>
      <c r="L94" s="428"/>
      <c r="M94" s="414"/>
      <c r="N94" s="415"/>
      <c r="O94" s="377"/>
      <c r="P94" s="416"/>
      <c r="Q94" s="414"/>
      <c r="R94" s="191"/>
      <c r="S94" s="201"/>
      <c r="T94" s="70" t="s">
        <v>71</v>
      </c>
      <c r="U94" s="205"/>
      <c r="V94" s="70" t="s">
        <v>72</v>
      </c>
      <c r="W94" s="210"/>
      <c r="X94" s="418"/>
      <c r="Y94" s="418"/>
      <c r="Z94" s="413"/>
      <c r="AA94" s="468"/>
    </row>
    <row r="95" spans="2:27" ht="1.9" customHeight="1">
      <c r="B95" s="11"/>
      <c r="C95" s="9"/>
      <c r="D95" s="19"/>
      <c r="E95" s="19"/>
      <c r="F95" s="19"/>
      <c r="G95" s="19"/>
      <c r="H95" s="19"/>
      <c r="I95" s="19"/>
      <c r="J95" s="18"/>
      <c r="K95" s="18"/>
      <c r="L95" s="18"/>
      <c r="M95" s="18"/>
      <c r="N95" s="18"/>
      <c r="O95" s="177"/>
      <c r="P95" s="18"/>
      <c r="Q95" s="18"/>
      <c r="R95" s="18"/>
      <c r="S95" s="87"/>
      <c r="T95" s="20"/>
      <c r="U95" s="19"/>
      <c r="V95" s="20"/>
      <c r="W95" s="19"/>
      <c r="X95" s="18"/>
      <c r="Y95" s="18"/>
      <c r="Z95" s="11"/>
    </row>
    <row r="96" spans="2:27" ht="16.5" customHeight="1">
      <c r="B96" s="16" t="s">
        <v>33</v>
      </c>
      <c r="C96" s="368" t="str">
        <f>IF('団体参加 '!D106=0,"",'団体参加 '!D106)</f>
        <v/>
      </c>
      <c r="D96" s="369"/>
      <c r="E96" s="369"/>
      <c r="F96" s="369"/>
      <c r="G96" s="369"/>
      <c r="H96" s="369"/>
      <c r="I96" s="370"/>
      <c r="K96" s="11" t="s">
        <v>113</v>
      </c>
      <c r="L96" s="11"/>
      <c r="M96" s="11"/>
      <c r="N96" s="9"/>
      <c r="O96" s="178" t="s">
        <v>59</v>
      </c>
      <c r="P96" s="379" t="str">
        <f>IF('団体参加 '!W3="","",'団体参加 '!W3)</f>
        <v/>
      </c>
      <c r="Q96" s="380"/>
      <c r="S96" s="16"/>
      <c r="T96" s="16" t="s">
        <v>91</v>
      </c>
      <c r="U96" s="212">
        <v>79</v>
      </c>
      <c r="V96" s="62" t="s">
        <v>92</v>
      </c>
      <c r="W96" s="11"/>
      <c r="X96" s="9"/>
      <c r="Y96" s="11"/>
      <c r="Z96" s="9"/>
    </row>
    <row r="97" spans="4:26" ht="15" customHeight="1">
      <c r="D97" s="11"/>
      <c r="E97" s="11"/>
      <c r="F97" s="11"/>
      <c r="G97" s="11"/>
      <c r="H97" s="11"/>
      <c r="I97" s="11"/>
      <c r="J97" s="11"/>
      <c r="K97" s="11"/>
      <c r="L97" s="11"/>
      <c r="M97" s="15"/>
      <c r="P97" s="15"/>
      <c r="T97" s="15"/>
      <c r="V97" s="15"/>
      <c r="W97" s="15"/>
      <c r="X97" s="15"/>
      <c r="Z97" s="15"/>
    </row>
  </sheetData>
  <sheetProtection algorithmName="SHA-512" hashValue="mVZjW1E99xi535khbJD6o2dT3ruyL27MgmtPtvSwqtu7js3c3iDEIguU/p0o3xiKkJoU11/5IZA+2LHV5Nzejg==" saltValue="mJoEwhxO7ZBpKHZkzpdrKg==" spinCount="100000" sheet="1" objects="1" scenarios="1"/>
  <mergeCells count="570">
    <mergeCell ref="F2:L2"/>
    <mergeCell ref="C5:E5"/>
    <mergeCell ref="C6:E6"/>
    <mergeCell ref="C7:E7"/>
    <mergeCell ref="C8:E8"/>
    <mergeCell ref="C9:E9"/>
    <mergeCell ref="Y2:Z2"/>
    <mergeCell ref="J5:K5"/>
    <mergeCell ref="N5:R5"/>
    <mergeCell ref="S5:T5"/>
    <mergeCell ref="U5:V5"/>
    <mergeCell ref="W5:X5"/>
    <mergeCell ref="Y5:Z5"/>
    <mergeCell ref="S8:T8"/>
    <mergeCell ref="U8:V8"/>
    <mergeCell ref="W8:X8"/>
    <mergeCell ref="Y8:Z8"/>
    <mergeCell ref="S9:T9"/>
    <mergeCell ref="U9:V9"/>
    <mergeCell ref="W9:X9"/>
    <mergeCell ref="Y9:Z9"/>
    <mergeCell ref="S6:T6"/>
    <mergeCell ref="U6:V6"/>
    <mergeCell ref="W6:X6"/>
    <mergeCell ref="Y6:Z6"/>
    <mergeCell ref="S7:T7"/>
    <mergeCell ref="U7:V7"/>
    <mergeCell ref="W7:X7"/>
    <mergeCell ref="Y7:Z7"/>
    <mergeCell ref="X12:Y12"/>
    <mergeCell ref="B13:B14"/>
    <mergeCell ref="C13:E14"/>
    <mergeCell ref="F13:H14"/>
    <mergeCell ref="I13:I14"/>
    <mergeCell ref="J13:L14"/>
    <mergeCell ref="M13:N13"/>
    <mergeCell ref="O13:O14"/>
    <mergeCell ref="P13:Q13"/>
    <mergeCell ref="X13:Y14"/>
    <mergeCell ref="C12:E12"/>
    <mergeCell ref="F12:H12"/>
    <mergeCell ref="J12:L12"/>
    <mergeCell ref="M12:N12"/>
    <mergeCell ref="P12:Q12"/>
    <mergeCell ref="S12:W12"/>
    <mergeCell ref="B17:B18"/>
    <mergeCell ref="C17:E18"/>
    <mergeCell ref="F17:H18"/>
    <mergeCell ref="I17:I18"/>
    <mergeCell ref="J17:L18"/>
    <mergeCell ref="Z13:Z14"/>
    <mergeCell ref="M14:N14"/>
    <mergeCell ref="P14:Q14"/>
    <mergeCell ref="B15:B16"/>
    <mergeCell ref="C15:E16"/>
    <mergeCell ref="F15:H16"/>
    <mergeCell ref="I15:I16"/>
    <mergeCell ref="J15:L16"/>
    <mergeCell ref="M15:N15"/>
    <mergeCell ref="O15:O16"/>
    <mergeCell ref="M17:N17"/>
    <mergeCell ref="O17:O18"/>
    <mergeCell ref="P17:Q17"/>
    <mergeCell ref="X17:Y18"/>
    <mergeCell ref="Z17:Z18"/>
    <mergeCell ref="M18:N18"/>
    <mergeCell ref="P18:Q18"/>
    <mergeCell ref="P15:Q15"/>
    <mergeCell ref="X15:Y16"/>
    <mergeCell ref="Z15:Z16"/>
    <mergeCell ref="M16:N16"/>
    <mergeCell ref="P16:Q16"/>
    <mergeCell ref="O19:O20"/>
    <mergeCell ref="P19:Q19"/>
    <mergeCell ref="X19:Y20"/>
    <mergeCell ref="Z19:Z20"/>
    <mergeCell ref="M20:N20"/>
    <mergeCell ref="P20:Q20"/>
    <mergeCell ref="B19:B20"/>
    <mergeCell ref="C19:E20"/>
    <mergeCell ref="F19:H20"/>
    <mergeCell ref="I19:I20"/>
    <mergeCell ref="J19:L20"/>
    <mergeCell ref="M19:N19"/>
    <mergeCell ref="O21:O22"/>
    <mergeCell ref="P21:Q21"/>
    <mergeCell ref="X21:Y22"/>
    <mergeCell ref="Z21:Z22"/>
    <mergeCell ref="M22:N22"/>
    <mergeCell ref="P22:Q22"/>
    <mergeCell ref="B21:B22"/>
    <mergeCell ref="C21:E22"/>
    <mergeCell ref="F21:H22"/>
    <mergeCell ref="I21:I22"/>
    <mergeCell ref="J21:L22"/>
    <mergeCell ref="M21:N21"/>
    <mergeCell ref="O23:O24"/>
    <mergeCell ref="P23:Q23"/>
    <mergeCell ref="X23:Y24"/>
    <mergeCell ref="Z23:Z24"/>
    <mergeCell ref="M24:N24"/>
    <mergeCell ref="P24:Q24"/>
    <mergeCell ref="B23:B24"/>
    <mergeCell ref="C23:E24"/>
    <mergeCell ref="F23:H24"/>
    <mergeCell ref="I23:I24"/>
    <mergeCell ref="J23:L24"/>
    <mergeCell ref="M23:N23"/>
    <mergeCell ref="O25:O26"/>
    <mergeCell ref="P25:Q25"/>
    <mergeCell ref="X25:Y26"/>
    <mergeCell ref="Z25:Z26"/>
    <mergeCell ref="M26:N26"/>
    <mergeCell ref="P26:Q26"/>
    <mergeCell ref="B25:B26"/>
    <mergeCell ref="C25:E26"/>
    <mergeCell ref="F25:H26"/>
    <mergeCell ref="I25:I26"/>
    <mergeCell ref="J25:L26"/>
    <mergeCell ref="M25:N25"/>
    <mergeCell ref="O27:O28"/>
    <mergeCell ref="P27:Q27"/>
    <mergeCell ref="X27:Y28"/>
    <mergeCell ref="Z27:Z28"/>
    <mergeCell ref="M28:N28"/>
    <mergeCell ref="P28:Q28"/>
    <mergeCell ref="B27:B28"/>
    <mergeCell ref="C27:E28"/>
    <mergeCell ref="F27:H28"/>
    <mergeCell ref="I27:I28"/>
    <mergeCell ref="J27:L28"/>
    <mergeCell ref="M27:N27"/>
    <mergeCell ref="O29:O30"/>
    <mergeCell ref="P29:Q29"/>
    <mergeCell ref="X29:Y30"/>
    <mergeCell ref="Z29:Z30"/>
    <mergeCell ref="M30:N30"/>
    <mergeCell ref="P30:Q30"/>
    <mergeCell ref="B29:B30"/>
    <mergeCell ref="C29:E30"/>
    <mergeCell ref="F29:H30"/>
    <mergeCell ref="I29:I30"/>
    <mergeCell ref="J29:L30"/>
    <mergeCell ref="M29:N29"/>
    <mergeCell ref="O31:O32"/>
    <mergeCell ref="P31:Q31"/>
    <mergeCell ref="X31:Y32"/>
    <mergeCell ref="Z31:Z32"/>
    <mergeCell ref="M32:N32"/>
    <mergeCell ref="P32:Q32"/>
    <mergeCell ref="B31:B32"/>
    <mergeCell ref="C31:E32"/>
    <mergeCell ref="F31:H32"/>
    <mergeCell ref="I31:I32"/>
    <mergeCell ref="J31:L32"/>
    <mergeCell ref="M31:N31"/>
    <mergeCell ref="O33:O34"/>
    <mergeCell ref="P33:Q33"/>
    <mergeCell ref="X33:Y34"/>
    <mergeCell ref="Z33:Z34"/>
    <mergeCell ref="M34:N34"/>
    <mergeCell ref="P34:Q34"/>
    <mergeCell ref="B33:B34"/>
    <mergeCell ref="C33:E34"/>
    <mergeCell ref="F33:H34"/>
    <mergeCell ref="I33:I34"/>
    <mergeCell ref="J33:L34"/>
    <mergeCell ref="M33:N33"/>
    <mergeCell ref="O35:O36"/>
    <mergeCell ref="P35:Q35"/>
    <mergeCell ref="X35:Y36"/>
    <mergeCell ref="Z35:Z36"/>
    <mergeCell ref="M36:N36"/>
    <mergeCell ref="P36:Q36"/>
    <mergeCell ref="B35:B36"/>
    <mergeCell ref="C35:E36"/>
    <mergeCell ref="F35:H36"/>
    <mergeCell ref="I35:I36"/>
    <mergeCell ref="J35:L36"/>
    <mergeCell ref="M35:N35"/>
    <mergeCell ref="O37:O38"/>
    <mergeCell ref="P37:Q37"/>
    <mergeCell ref="X37:Y38"/>
    <mergeCell ref="Z37:Z38"/>
    <mergeCell ref="M38:N38"/>
    <mergeCell ref="P38:Q38"/>
    <mergeCell ref="B37:B38"/>
    <mergeCell ref="C37:E38"/>
    <mergeCell ref="F37:H38"/>
    <mergeCell ref="I37:I38"/>
    <mergeCell ref="J37:L38"/>
    <mergeCell ref="M37:N37"/>
    <mergeCell ref="O39:O40"/>
    <mergeCell ref="P39:Q39"/>
    <mergeCell ref="X39:Y40"/>
    <mergeCell ref="Z39:Z40"/>
    <mergeCell ref="M40:N40"/>
    <mergeCell ref="P40:Q40"/>
    <mergeCell ref="B39:B40"/>
    <mergeCell ref="C39:E40"/>
    <mergeCell ref="F39:H40"/>
    <mergeCell ref="I39:I40"/>
    <mergeCell ref="J39:L40"/>
    <mergeCell ref="M39:N39"/>
    <mergeCell ref="O41:O42"/>
    <mergeCell ref="P41:Q41"/>
    <mergeCell ref="X41:Y42"/>
    <mergeCell ref="Z41:Z42"/>
    <mergeCell ref="M42:N42"/>
    <mergeCell ref="P42:Q42"/>
    <mergeCell ref="B41:B42"/>
    <mergeCell ref="C41:E42"/>
    <mergeCell ref="F41:H42"/>
    <mergeCell ref="I41:I42"/>
    <mergeCell ref="J41:L42"/>
    <mergeCell ref="M41:N41"/>
    <mergeCell ref="O43:O44"/>
    <mergeCell ref="P43:Q43"/>
    <mergeCell ref="X43:Y44"/>
    <mergeCell ref="Z43:Z44"/>
    <mergeCell ref="M44:N44"/>
    <mergeCell ref="P44:Q44"/>
    <mergeCell ref="B43:B44"/>
    <mergeCell ref="C43:E44"/>
    <mergeCell ref="F43:H44"/>
    <mergeCell ref="I43:I44"/>
    <mergeCell ref="J43:L44"/>
    <mergeCell ref="M43:N43"/>
    <mergeCell ref="O45:O46"/>
    <mergeCell ref="P45:Q45"/>
    <mergeCell ref="X45:Y46"/>
    <mergeCell ref="Z45:Z46"/>
    <mergeCell ref="M46:N46"/>
    <mergeCell ref="P46:Q46"/>
    <mergeCell ref="B45:B46"/>
    <mergeCell ref="C45:E46"/>
    <mergeCell ref="F45:H46"/>
    <mergeCell ref="I45:I46"/>
    <mergeCell ref="J45:L46"/>
    <mergeCell ref="M45:N45"/>
    <mergeCell ref="O47:O48"/>
    <mergeCell ref="P47:Q47"/>
    <mergeCell ref="X47:Y48"/>
    <mergeCell ref="Z47:Z48"/>
    <mergeCell ref="M48:N48"/>
    <mergeCell ref="P48:Q48"/>
    <mergeCell ref="B47:B48"/>
    <mergeCell ref="C47:E48"/>
    <mergeCell ref="F47:H48"/>
    <mergeCell ref="I47:I48"/>
    <mergeCell ref="J47:L48"/>
    <mergeCell ref="M47:N47"/>
    <mergeCell ref="O49:O50"/>
    <mergeCell ref="P49:Q49"/>
    <mergeCell ref="X49:Y50"/>
    <mergeCell ref="Z49:Z50"/>
    <mergeCell ref="M50:N50"/>
    <mergeCell ref="P50:Q50"/>
    <mergeCell ref="B49:B50"/>
    <mergeCell ref="C49:E50"/>
    <mergeCell ref="F49:H50"/>
    <mergeCell ref="I49:I50"/>
    <mergeCell ref="J49:L50"/>
    <mergeCell ref="M49:N49"/>
    <mergeCell ref="O51:O52"/>
    <mergeCell ref="P51:Q51"/>
    <mergeCell ref="X51:Y52"/>
    <mergeCell ref="Z51:Z52"/>
    <mergeCell ref="M52:N52"/>
    <mergeCell ref="P52:Q52"/>
    <mergeCell ref="B51:B52"/>
    <mergeCell ref="C51:E52"/>
    <mergeCell ref="F51:H52"/>
    <mergeCell ref="I51:I52"/>
    <mergeCell ref="J51:L52"/>
    <mergeCell ref="M51:N51"/>
    <mergeCell ref="O53:O54"/>
    <mergeCell ref="P53:Q53"/>
    <mergeCell ref="X53:Y54"/>
    <mergeCell ref="Z53:Z54"/>
    <mergeCell ref="M54:N54"/>
    <mergeCell ref="P54:Q54"/>
    <mergeCell ref="B53:B54"/>
    <mergeCell ref="C53:E54"/>
    <mergeCell ref="F53:H54"/>
    <mergeCell ref="I53:I54"/>
    <mergeCell ref="J53:L54"/>
    <mergeCell ref="M53:N53"/>
    <mergeCell ref="O55:O56"/>
    <mergeCell ref="P55:Q55"/>
    <mergeCell ref="X55:Y56"/>
    <mergeCell ref="Z55:Z56"/>
    <mergeCell ref="M56:N56"/>
    <mergeCell ref="P56:Q56"/>
    <mergeCell ref="B55:B56"/>
    <mergeCell ref="C55:E56"/>
    <mergeCell ref="F55:H56"/>
    <mergeCell ref="I55:I56"/>
    <mergeCell ref="J55:L56"/>
    <mergeCell ref="M55:N55"/>
    <mergeCell ref="O57:O58"/>
    <mergeCell ref="P57:Q57"/>
    <mergeCell ref="X57:Y58"/>
    <mergeCell ref="Z57:Z58"/>
    <mergeCell ref="M58:N58"/>
    <mergeCell ref="P58:Q58"/>
    <mergeCell ref="B57:B58"/>
    <mergeCell ref="C57:E58"/>
    <mergeCell ref="F57:H58"/>
    <mergeCell ref="I57:I58"/>
    <mergeCell ref="J57:L58"/>
    <mergeCell ref="M57:N57"/>
    <mergeCell ref="O59:O60"/>
    <mergeCell ref="P59:Q59"/>
    <mergeCell ref="X59:Y60"/>
    <mergeCell ref="Z59:Z60"/>
    <mergeCell ref="M60:N60"/>
    <mergeCell ref="P60:Q60"/>
    <mergeCell ref="B59:B60"/>
    <mergeCell ref="C59:E60"/>
    <mergeCell ref="F59:H60"/>
    <mergeCell ref="I59:I60"/>
    <mergeCell ref="J59:L60"/>
    <mergeCell ref="M59:N59"/>
    <mergeCell ref="O61:O62"/>
    <mergeCell ref="P61:Q61"/>
    <mergeCell ref="X61:Y62"/>
    <mergeCell ref="Z61:Z62"/>
    <mergeCell ref="M62:N62"/>
    <mergeCell ref="P62:Q62"/>
    <mergeCell ref="B61:B62"/>
    <mergeCell ref="C61:E62"/>
    <mergeCell ref="F61:H62"/>
    <mergeCell ref="I61:I62"/>
    <mergeCell ref="J61:L62"/>
    <mergeCell ref="M61:N61"/>
    <mergeCell ref="O63:O64"/>
    <mergeCell ref="P63:Q63"/>
    <mergeCell ref="X63:Y64"/>
    <mergeCell ref="Z63:Z64"/>
    <mergeCell ref="M64:N64"/>
    <mergeCell ref="P64:Q64"/>
    <mergeCell ref="B63:B64"/>
    <mergeCell ref="C63:E64"/>
    <mergeCell ref="F63:H64"/>
    <mergeCell ref="I63:I64"/>
    <mergeCell ref="J63:L64"/>
    <mergeCell ref="M63:N63"/>
    <mergeCell ref="O65:O66"/>
    <mergeCell ref="P65:Q65"/>
    <mergeCell ref="X65:Y66"/>
    <mergeCell ref="Z65:Z66"/>
    <mergeCell ref="M66:N66"/>
    <mergeCell ref="P66:Q66"/>
    <mergeCell ref="B65:B66"/>
    <mergeCell ref="C65:E66"/>
    <mergeCell ref="F65:H66"/>
    <mergeCell ref="I65:I66"/>
    <mergeCell ref="J65:L66"/>
    <mergeCell ref="M65:N65"/>
    <mergeCell ref="O67:O68"/>
    <mergeCell ref="P67:Q67"/>
    <mergeCell ref="X67:Y68"/>
    <mergeCell ref="Z67:Z68"/>
    <mergeCell ref="M68:N68"/>
    <mergeCell ref="P68:Q68"/>
    <mergeCell ref="B67:B68"/>
    <mergeCell ref="C67:E68"/>
    <mergeCell ref="F67:H68"/>
    <mergeCell ref="I67:I68"/>
    <mergeCell ref="J67:L68"/>
    <mergeCell ref="M67:N67"/>
    <mergeCell ref="O69:O70"/>
    <mergeCell ref="P69:Q69"/>
    <mergeCell ref="X69:Y70"/>
    <mergeCell ref="Z69:Z70"/>
    <mergeCell ref="M70:N70"/>
    <mergeCell ref="P70:Q70"/>
    <mergeCell ref="B69:B70"/>
    <mergeCell ref="C69:E70"/>
    <mergeCell ref="F69:H70"/>
    <mergeCell ref="I69:I70"/>
    <mergeCell ref="J69:L70"/>
    <mergeCell ref="M69:N69"/>
    <mergeCell ref="O71:O72"/>
    <mergeCell ref="P71:Q71"/>
    <mergeCell ref="X71:Y72"/>
    <mergeCell ref="Z71:Z72"/>
    <mergeCell ref="M72:N72"/>
    <mergeCell ref="P72:Q72"/>
    <mergeCell ref="B71:B72"/>
    <mergeCell ref="C71:E72"/>
    <mergeCell ref="F71:H72"/>
    <mergeCell ref="I71:I72"/>
    <mergeCell ref="J71:L72"/>
    <mergeCell ref="M71:N71"/>
    <mergeCell ref="O73:O74"/>
    <mergeCell ref="P73:Q73"/>
    <mergeCell ref="X73:Y74"/>
    <mergeCell ref="Z73:Z74"/>
    <mergeCell ref="M74:N74"/>
    <mergeCell ref="P74:Q74"/>
    <mergeCell ref="B73:B74"/>
    <mergeCell ref="C73:E74"/>
    <mergeCell ref="F73:H74"/>
    <mergeCell ref="I73:I74"/>
    <mergeCell ref="J73:L74"/>
    <mergeCell ref="M73:N73"/>
    <mergeCell ref="P75:Q75"/>
    <mergeCell ref="X75:Y76"/>
    <mergeCell ref="Z75:Z76"/>
    <mergeCell ref="M76:N76"/>
    <mergeCell ref="P76:Q76"/>
    <mergeCell ref="B75:B76"/>
    <mergeCell ref="C75:E76"/>
    <mergeCell ref="F75:H76"/>
    <mergeCell ref="I75:I76"/>
    <mergeCell ref="J75:L76"/>
    <mergeCell ref="M75:N75"/>
    <mergeCell ref="O75:O76"/>
    <mergeCell ref="X77:Y78"/>
    <mergeCell ref="Z77:Z78"/>
    <mergeCell ref="M78:N78"/>
    <mergeCell ref="P78:Q78"/>
    <mergeCell ref="B77:B78"/>
    <mergeCell ref="C77:E78"/>
    <mergeCell ref="F77:H78"/>
    <mergeCell ref="I77:I78"/>
    <mergeCell ref="J77:L78"/>
    <mergeCell ref="M77:N77"/>
    <mergeCell ref="O77:O78"/>
    <mergeCell ref="P77:Q77"/>
    <mergeCell ref="X79:Y80"/>
    <mergeCell ref="Z79:Z80"/>
    <mergeCell ref="M80:N80"/>
    <mergeCell ref="P80:Q80"/>
    <mergeCell ref="B79:B80"/>
    <mergeCell ref="C79:E80"/>
    <mergeCell ref="F79:H80"/>
    <mergeCell ref="I79:I80"/>
    <mergeCell ref="J79:L80"/>
    <mergeCell ref="M79:N79"/>
    <mergeCell ref="O79:O80"/>
    <mergeCell ref="P79:Q79"/>
    <mergeCell ref="X81:Y82"/>
    <mergeCell ref="Z81:Z82"/>
    <mergeCell ref="M82:N82"/>
    <mergeCell ref="P82:Q82"/>
    <mergeCell ref="B81:B82"/>
    <mergeCell ref="C81:E82"/>
    <mergeCell ref="F81:H82"/>
    <mergeCell ref="I81:I82"/>
    <mergeCell ref="J81:L82"/>
    <mergeCell ref="M81:N81"/>
    <mergeCell ref="O81:O82"/>
    <mergeCell ref="P81:Q81"/>
    <mergeCell ref="X83:Y84"/>
    <mergeCell ref="Z83:Z84"/>
    <mergeCell ref="M84:N84"/>
    <mergeCell ref="P84:Q84"/>
    <mergeCell ref="B83:B84"/>
    <mergeCell ref="C83:E84"/>
    <mergeCell ref="F83:H84"/>
    <mergeCell ref="I83:I84"/>
    <mergeCell ref="J83:L84"/>
    <mergeCell ref="M83:N83"/>
    <mergeCell ref="O83:O84"/>
    <mergeCell ref="P83:Q83"/>
    <mergeCell ref="X85:Y86"/>
    <mergeCell ref="Z85:Z86"/>
    <mergeCell ref="M86:N86"/>
    <mergeCell ref="P86:Q86"/>
    <mergeCell ref="B85:B86"/>
    <mergeCell ref="C85:E86"/>
    <mergeCell ref="F85:H86"/>
    <mergeCell ref="I85:I86"/>
    <mergeCell ref="J85:L86"/>
    <mergeCell ref="M85:N85"/>
    <mergeCell ref="O85:O86"/>
    <mergeCell ref="P85:Q85"/>
    <mergeCell ref="X87:Y88"/>
    <mergeCell ref="Z87:Z88"/>
    <mergeCell ref="M88:N88"/>
    <mergeCell ref="P88:Q88"/>
    <mergeCell ref="B87:B88"/>
    <mergeCell ref="C87:E88"/>
    <mergeCell ref="F87:H88"/>
    <mergeCell ref="I87:I88"/>
    <mergeCell ref="J87:L88"/>
    <mergeCell ref="M87:N87"/>
    <mergeCell ref="X89:Y90"/>
    <mergeCell ref="Z89:Z90"/>
    <mergeCell ref="M90:N90"/>
    <mergeCell ref="P90:Q90"/>
    <mergeCell ref="B89:B90"/>
    <mergeCell ref="C89:E90"/>
    <mergeCell ref="F89:H90"/>
    <mergeCell ref="I89:I90"/>
    <mergeCell ref="J89:L90"/>
    <mergeCell ref="M89:N89"/>
    <mergeCell ref="X91:Y92"/>
    <mergeCell ref="Z91:Z92"/>
    <mergeCell ref="M92:N92"/>
    <mergeCell ref="P92:Q92"/>
    <mergeCell ref="B91:B92"/>
    <mergeCell ref="C91:E92"/>
    <mergeCell ref="F91:H92"/>
    <mergeCell ref="I91:I92"/>
    <mergeCell ref="J91:L92"/>
    <mergeCell ref="M91:N91"/>
    <mergeCell ref="Z93:Z94"/>
    <mergeCell ref="M94:N94"/>
    <mergeCell ref="P94:Q94"/>
    <mergeCell ref="B93:B94"/>
    <mergeCell ref="C93:E94"/>
    <mergeCell ref="F93:H94"/>
    <mergeCell ref="I93:I94"/>
    <mergeCell ref="J93:L94"/>
    <mergeCell ref="M93:N93"/>
    <mergeCell ref="AA15:AA16"/>
    <mergeCell ref="AA17:AA18"/>
    <mergeCell ref="AA19:AA20"/>
    <mergeCell ref="AA21:AA22"/>
    <mergeCell ref="AA23:AA24"/>
    <mergeCell ref="AA25:AA26"/>
    <mergeCell ref="AA27:AA28"/>
    <mergeCell ref="AA29:AA30"/>
    <mergeCell ref="AA31:AA32"/>
    <mergeCell ref="AA33:AA34"/>
    <mergeCell ref="AA35:AA36"/>
    <mergeCell ref="AA37:AA38"/>
    <mergeCell ref="AA39:AA40"/>
    <mergeCell ref="AA41:AA42"/>
    <mergeCell ref="AA43:AA44"/>
    <mergeCell ref="AA45:AA46"/>
    <mergeCell ref="AA47:AA48"/>
    <mergeCell ref="AA49:AA50"/>
    <mergeCell ref="AA51:AA52"/>
    <mergeCell ref="AA53:AA54"/>
    <mergeCell ref="AA55:AA56"/>
    <mergeCell ref="AA57:AA58"/>
    <mergeCell ref="AA59:AA60"/>
    <mergeCell ref="AA61:AA62"/>
    <mergeCell ref="AA63:AA64"/>
    <mergeCell ref="AA65:AA66"/>
    <mergeCell ref="AA67:AA68"/>
    <mergeCell ref="C96:I96"/>
    <mergeCell ref="AA87:AA88"/>
    <mergeCell ref="AA89:AA90"/>
    <mergeCell ref="AA91:AA92"/>
    <mergeCell ref="AA93:AA94"/>
    <mergeCell ref="AA69:AA70"/>
    <mergeCell ref="AA71:AA72"/>
    <mergeCell ref="AA73:AA74"/>
    <mergeCell ref="AA75:AA76"/>
    <mergeCell ref="AA77:AA78"/>
    <mergeCell ref="AA79:AA80"/>
    <mergeCell ref="AA81:AA82"/>
    <mergeCell ref="AA83:AA84"/>
    <mergeCell ref="AA85:AA86"/>
    <mergeCell ref="P96:Q96"/>
    <mergeCell ref="O93:O94"/>
    <mergeCell ref="P93:Q93"/>
    <mergeCell ref="O91:O92"/>
    <mergeCell ref="P91:Q91"/>
    <mergeCell ref="O89:O90"/>
    <mergeCell ref="P89:Q89"/>
    <mergeCell ref="O87:O88"/>
    <mergeCell ref="P87:Q87"/>
    <mergeCell ref="X93:Y94"/>
  </mergeCells>
  <phoneticPr fontId="3"/>
  <dataValidations count="2">
    <dataValidation allowBlank="1" showInputMessage="1" showErrorMessage="1" promptTitle="年齢" prompt="入力不可" sqref="O93 O17 O91 O21 O23 O25 O27 O29 O31 O33 O35 O37 O39 O41 O43 O45 O47 O49 O51 O53 O55 O57 O59 O61 O63 O65 O67 O69 O71 O73 O75 O77 O79 O81 O83 O85 O87 O89 O19" xr:uid="{3476AAC7-C238-4DFB-870C-94C3FB87EA88}"/>
    <dataValidation allowBlank="1" showInputMessage="1" showErrorMessage="1" promptTitle="氏名" prompt="姓と名の間に半角スペースを入れる" sqref="C15 C17 C19 C91 C21 C25 C29 C33 C37 C41 C45 C49 C53 C57 C61 C65 C69 C73 C77 C81 C85 C89 C23 C27 C31 C35 C39 C43 C47 C51 C55 C59 C63 C67 C71 C75 C79 C83 C87 C93" xr:uid="{0AF1037D-4AEC-43E0-9F13-9F0B4430F508}"/>
  </dataValidations>
  <pageMargins left="0.19685039370078741" right="0.19685039370078741" top="0.39370078740157483" bottom="0.19685039370078741" header="0" footer="0"/>
  <pageSetup paperSize="9" scale="98" orientation="portrait" horizontalDpi="4294967293" r:id="rId1"/>
  <colBreaks count="1" manualBreakCount="1">
    <brk id="26" min="1" max="95" man="1"/>
  </col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A275827-705F-470E-9CB5-D4749F8DB3F2}">
          <x14:formula1>
            <xm:f>非表示!$L$2:$L$3</xm:f>
          </x14:formula1>
          <xm:sqref>Z15:Z94</xm:sqref>
        </x14:dataValidation>
        <x14:dataValidation type="list" allowBlank="1" showInputMessage="1" showErrorMessage="1" xr:uid="{5BB84144-7234-4888-8F4C-EDFC14FE97B3}">
          <x14:formula1>
            <xm:f>非表示!$M$2:$M$5</xm:f>
          </x14:formula1>
          <xm:sqref>X15:Y94</xm:sqref>
        </x14:dataValidation>
        <x14:dataValidation type="list" allowBlank="1" showInputMessage="1" showErrorMessage="1" xr:uid="{F8C4033C-4E2E-4371-9A2C-D9E0B8B85FB1}">
          <x14:formula1>
            <xm:f>非表示!$J$2:$J$4</xm:f>
          </x14:formula1>
          <xm:sqref>R15:R94</xm:sqref>
        </x14:dataValidation>
        <x14:dataValidation type="list" allowBlank="1" showInputMessage="1" showErrorMessage="1" xr:uid="{5C9E1F23-3134-46A2-BB00-9BBDDCE9EDF6}">
          <x14:formula1>
            <xm:f>非表示!$I$2:$I$6</xm:f>
          </x14:formula1>
          <xm:sqref>P15:Q94</xm:sqref>
        </x14:dataValidation>
        <x14:dataValidation type="list" allowBlank="1" showInputMessage="1" showErrorMessage="1" xr:uid="{D3FC465E-2174-4D7F-8BF8-DD33FC4CFBAA}">
          <x14:formula1>
            <xm:f>非表示!$G$7:$G$12</xm:f>
          </x14:formula1>
          <xm:sqref>M15:N94</xm:sqref>
        </x14:dataValidation>
        <x14:dataValidation type="list" allowBlank="1" showInputMessage="1" showErrorMessage="1" xr:uid="{7B8B2226-AAD3-4885-81D3-412A141FD513}">
          <x14:formula1>
            <xm:f>非表示!$F$2:$F$3</xm:f>
          </x14:formula1>
          <xm:sqref>I15:I94</xm:sqref>
        </x14:dataValidation>
        <x14:dataValidation type="list" allowBlank="1" showInputMessage="1" showErrorMessage="1" xr:uid="{F1797136-6155-4007-86EC-3B663FFDB47C}">
          <x14:formula1>
            <xm:f>非表示!$E$2:$E$3</xm:f>
          </x14:formula1>
          <xm:sqref>B6:B9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10D0-1438-413B-A575-4EC027FBEF28}">
  <dimension ref="B1:U75"/>
  <sheetViews>
    <sheetView view="pageBreakPreview" zoomScaleNormal="100" zoomScaleSheetLayoutView="100" workbookViewId="0">
      <selection activeCell="B4" sqref="B4"/>
    </sheetView>
  </sheetViews>
  <sheetFormatPr defaultRowHeight="18.75"/>
  <cols>
    <col min="1" max="1" width="0.875" customWidth="1"/>
    <col min="2" max="2" width="3.625" style="2" customWidth="1"/>
    <col min="3" max="6" width="12.5" customWidth="1"/>
    <col min="7" max="9" width="4.75" customWidth="1"/>
    <col min="10" max="13" width="4.75" style="2" customWidth="1"/>
  </cols>
  <sheetData>
    <row r="1" spans="2:21" ht="6" customHeight="1"/>
    <row r="2" spans="2:21" ht="21.4" customHeight="1">
      <c r="B2" s="222" t="s">
        <v>93</v>
      </c>
      <c r="C2" s="27"/>
      <c r="D2" s="27"/>
      <c r="E2" s="498" t="s">
        <v>94</v>
      </c>
      <c r="F2" s="498"/>
      <c r="G2" s="28"/>
      <c r="H2" s="28"/>
      <c r="I2" s="28"/>
      <c r="J2" s="29"/>
      <c r="K2" s="30"/>
      <c r="L2" s="29"/>
      <c r="M2" s="30"/>
    </row>
    <row r="3" spans="2:21" ht="3" customHeight="1">
      <c r="B3" s="26"/>
      <c r="C3" s="27"/>
      <c r="D3" s="27"/>
      <c r="E3" s="28"/>
      <c r="F3" s="28"/>
      <c r="G3" s="28"/>
      <c r="H3" s="31"/>
      <c r="I3" s="32"/>
      <c r="J3" s="29"/>
      <c r="K3" s="30"/>
      <c r="L3" s="29"/>
      <c r="M3" s="30"/>
    </row>
    <row r="4" spans="2:21" ht="16.5" customHeight="1">
      <c r="B4" s="33"/>
      <c r="C4" s="27"/>
      <c r="D4" s="27"/>
      <c r="E4" s="28"/>
      <c r="F4" s="34" t="s">
        <v>179</v>
      </c>
      <c r="G4" s="511" t="str">
        <f>IF('団体参加 '!G12=0,"",'団体参加 '!G12)</f>
        <v/>
      </c>
      <c r="H4" s="512"/>
      <c r="I4" s="512"/>
      <c r="J4" s="512"/>
      <c r="K4" s="512"/>
      <c r="L4" s="512"/>
      <c r="M4" s="513"/>
      <c r="N4" s="75"/>
    </row>
    <row r="5" spans="2:21" ht="3" customHeight="1">
      <c r="B5" s="35"/>
      <c r="C5" s="36"/>
      <c r="D5" s="36"/>
      <c r="E5" s="36"/>
      <c r="F5" s="36"/>
      <c r="G5" s="36"/>
      <c r="H5" s="36"/>
      <c r="I5" s="36"/>
      <c r="J5" s="37"/>
      <c r="K5" s="37"/>
      <c r="L5" s="37"/>
      <c r="M5" s="37"/>
    </row>
    <row r="6" spans="2:21" ht="16.899999999999999" customHeight="1">
      <c r="B6" s="112" t="s">
        <v>194</v>
      </c>
      <c r="C6" s="275"/>
      <c r="D6" s="276"/>
      <c r="E6" s="276"/>
      <c r="F6" s="38"/>
      <c r="G6" s="38"/>
      <c r="H6" s="38"/>
      <c r="I6" s="36"/>
      <c r="J6" s="39"/>
      <c r="K6" s="40" t="s">
        <v>102</v>
      </c>
      <c r="L6" s="491" t="str">
        <f>IF('団体参加 '!W3="","",'団体参加 '!W3)</f>
        <v/>
      </c>
      <c r="M6" s="492"/>
    </row>
    <row r="7" spans="2:21" ht="16.5" customHeight="1">
      <c r="B7" s="263" t="s">
        <v>195</v>
      </c>
      <c r="C7" s="275"/>
      <c r="D7" s="277"/>
      <c r="E7" s="277"/>
      <c r="F7" s="41"/>
      <c r="G7" s="41"/>
      <c r="H7" s="41"/>
      <c r="I7" s="41"/>
      <c r="J7" s="42"/>
      <c r="K7" s="42"/>
      <c r="L7" s="37"/>
      <c r="M7" s="37"/>
    </row>
    <row r="8" spans="2:21" ht="16.5" customHeight="1">
      <c r="B8" s="263" t="s">
        <v>196</v>
      </c>
      <c r="C8" s="275"/>
      <c r="D8" s="277"/>
      <c r="E8" s="277"/>
      <c r="F8" s="41"/>
      <c r="G8" s="41"/>
      <c r="H8" s="41"/>
      <c r="I8" s="41"/>
      <c r="J8" s="42"/>
      <c r="K8" s="42"/>
      <c r="L8" s="37"/>
      <c r="M8" s="37"/>
    </row>
    <row r="9" spans="2:21" ht="16.5" customHeight="1">
      <c r="B9" s="278" t="s">
        <v>197</v>
      </c>
      <c r="C9" s="275"/>
      <c r="D9" s="277"/>
      <c r="E9" s="277"/>
      <c r="F9" s="41"/>
      <c r="G9" s="36"/>
      <c r="H9" s="36"/>
      <c r="I9" s="36"/>
      <c r="J9" s="37"/>
      <c r="K9" s="37"/>
      <c r="L9" s="37"/>
      <c r="M9" s="37"/>
    </row>
    <row r="10" spans="2:21" ht="16.5" customHeight="1">
      <c r="B10" s="263" t="s">
        <v>103</v>
      </c>
      <c r="C10" s="275"/>
      <c r="D10" s="277"/>
      <c r="E10" s="277"/>
      <c r="F10" s="41"/>
      <c r="G10" s="36"/>
      <c r="H10" s="36"/>
      <c r="I10" s="36"/>
      <c r="J10" s="37"/>
      <c r="K10" s="37"/>
      <c r="L10" s="37"/>
      <c r="M10" s="37"/>
    </row>
    <row r="11" spans="2:21" ht="16.5" customHeight="1">
      <c r="B11" s="263" t="s">
        <v>198</v>
      </c>
      <c r="C11" s="275"/>
      <c r="D11" s="277"/>
      <c r="E11" s="277"/>
      <c r="F11" s="41"/>
      <c r="G11" s="43"/>
      <c r="H11" s="41"/>
      <c r="I11" s="44"/>
      <c r="J11" s="36"/>
      <c r="K11" s="36"/>
      <c r="L11" s="36"/>
      <c r="M11" s="36"/>
      <c r="O11" s="22"/>
      <c r="P11" s="22"/>
      <c r="Q11" s="22"/>
      <c r="R11" s="22"/>
      <c r="S11" s="22"/>
      <c r="T11" s="22"/>
      <c r="U11" s="22"/>
    </row>
    <row r="12" spans="2:21" ht="16.5" customHeight="1">
      <c r="B12" s="263" t="s">
        <v>199</v>
      </c>
      <c r="C12" s="275"/>
      <c r="D12" s="277"/>
      <c r="E12" s="277"/>
      <c r="F12" s="38"/>
      <c r="G12" s="503" t="s">
        <v>101</v>
      </c>
      <c r="H12" s="504"/>
      <c r="I12" s="46"/>
      <c r="J12" s="47"/>
      <c r="K12" s="48" t="s">
        <v>100</v>
      </c>
      <c r="L12" s="47"/>
      <c r="M12" s="49"/>
      <c r="O12" s="22"/>
      <c r="P12" s="22"/>
      <c r="Q12" s="22"/>
      <c r="R12" s="23"/>
      <c r="S12" s="23"/>
      <c r="T12" s="2"/>
      <c r="U12" s="24"/>
    </row>
    <row r="13" spans="2:21" ht="4.5" customHeight="1">
      <c r="B13" s="50"/>
      <c r="C13" s="45"/>
      <c r="D13" s="45"/>
      <c r="E13" s="45"/>
      <c r="F13" s="38"/>
      <c r="G13" s="38"/>
      <c r="H13" s="51"/>
      <c r="I13" s="42"/>
      <c r="J13" s="42"/>
      <c r="K13" s="42"/>
      <c r="L13" s="37"/>
      <c r="M13" s="37"/>
    </row>
    <row r="14" spans="2:21" ht="16.5" customHeight="1" thickBot="1">
      <c r="B14" s="52" t="s">
        <v>6</v>
      </c>
      <c r="C14" s="225" t="s">
        <v>104</v>
      </c>
      <c r="D14" s="505" t="s">
        <v>105</v>
      </c>
      <c r="E14" s="506"/>
      <c r="F14" s="506"/>
      <c r="G14" s="507"/>
      <c r="H14" s="493" t="s">
        <v>180</v>
      </c>
      <c r="I14" s="494"/>
      <c r="J14" s="495"/>
      <c r="K14" s="272" t="s">
        <v>106</v>
      </c>
      <c r="L14" s="499" t="s">
        <v>188</v>
      </c>
      <c r="M14" s="500"/>
    </row>
    <row r="15" spans="2:21" ht="16.5" customHeight="1">
      <c r="B15" s="56">
        <v>1</v>
      </c>
      <c r="C15" s="282"/>
      <c r="D15" s="508"/>
      <c r="E15" s="509"/>
      <c r="F15" s="509"/>
      <c r="G15" s="510"/>
      <c r="H15" s="496"/>
      <c r="I15" s="496"/>
      <c r="J15" s="497"/>
      <c r="K15" s="58" t="s">
        <v>95</v>
      </c>
      <c r="L15" s="501"/>
      <c r="M15" s="502"/>
      <c r="N15" s="93"/>
    </row>
    <row r="16" spans="2:21" ht="16.5" customHeight="1">
      <c r="B16" s="56">
        <v>2</v>
      </c>
      <c r="C16" s="283"/>
      <c r="D16" s="477"/>
      <c r="E16" s="478"/>
      <c r="F16" s="478"/>
      <c r="G16" s="479"/>
      <c r="H16" s="483"/>
      <c r="I16" s="483"/>
      <c r="J16" s="484"/>
      <c r="K16" s="57" t="s">
        <v>107</v>
      </c>
      <c r="L16" s="487"/>
      <c r="M16" s="488"/>
    </row>
    <row r="17" spans="2:13" ht="16.5" customHeight="1">
      <c r="B17" s="56">
        <v>3</v>
      </c>
      <c r="C17" s="283"/>
      <c r="D17" s="477"/>
      <c r="E17" s="478"/>
      <c r="F17" s="478"/>
      <c r="G17" s="479"/>
      <c r="H17" s="483"/>
      <c r="I17" s="483"/>
      <c r="J17" s="484"/>
      <c r="K17" s="57" t="s">
        <v>107</v>
      </c>
      <c r="L17" s="487"/>
      <c r="M17" s="488"/>
    </row>
    <row r="18" spans="2:13" ht="16.5" customHeight="1">
      <c r="B18" s="56">
        <v>4</v>
      </c>
      <c r="C18" s="283"/>
      <c r="D18" s="477"/>
      <c r="E18" s="478"/>
      <c r="F18" s="478"/>
      <c r="G18" s="479"/>
      <c r="H18" s="483"/>
      <c r="I18" s="483"/>
      <c r="J18" s="484"/>
      <c r="K18" s="57" t="s">
        <v>107</v>
      </c>
      <c r="L18" s="487"/>
      <c r="M18" s="488"/>
    </row>
    <row r="19" spans="2:13" ht="16.5" customHeight="1">
      <c r="B19" s="56">
        <v>5</v>
      </c>
      <c r="C19" s="283"/>
      <c r="D19" s="477"/>
      <c r="E19" s="478"/>
      <c r="F19" s="478"/>
      <c r="G19" s="479"/>
      <c r="H19" s="483"/>
      <c r="I19" s="483"/>
      <c r="J19" s="484"/>
      <c r="K19" s="57" t="s">
        <v>107</v>
      </c>
      <c r="L19" s="487"/>
      <c r="M19" s="488"/>
    </row>
    <row r="20" spans="2:13" ht="16.5" customHeight="1">
      <c r="B20" s="56">
        <v>6</v>
      </c>
      <c r="C20" s="283"/>
      <c r="D20" s="477"/>
      <c r="E20" s="478"/>
      <c r="F20" s="478"/>
      <c r="G20" s="479"/>
      <c r="H20" s="483"/>
      <c r="I20" s="483"/>
      <c r="J20" s="484"/>
      <c r="K20" s="57" t="s">
        <v>107</v>
      </c>
      <c r="L20" s="487"/>
      <c r="M20" s="488"/>
    </row>
    <row r="21" spans="2:13" ht="16.5" customHeight="1">
      <c r="B21" s="56">
        <v>7</v>
      </c>
      <c r="C21" s="283"/>
      <c r="D21" s="477"/>
      <c r="E21" s="478"/>
      <c r="F21" s="478"/>
      <c r="G21" s="479"/>
      <c r="H21" s="483"/>
      <c r="I21" s="483"/>
      <c r="J21" s="484"/>
      <c r="K21" s="57" t="s">
        <v>107</v>
      </c>
      <c r="L21" s="487"/>
      <c r="M21" s="488"/>
    </row>
    <row r="22" spans="2:13" ht="16.5" customHeight="1">
      <c r="B22" s="56">
        <v>8</v>
      </c>
      <c r="C22" s="283"/>
      <c r="D22" s="477"/>
      <c r="E22" s="478"/>
      <c r="F22" s="478"/>
      <c r="G22" s="479"/>
      <c r="H22" s="483"/>
      <c r="I22" s="483"/>
      <c r="J22" s="484"/>
      <c r="K22" s="57" t="s">
        <v>107</v>
      </c>
      <c r="L22" s="487"/>
      <c r="M22" s="488"/>
    </row>
    <row r="23" spans="2:13" ht="16.5" customHeight="1">
      <c r="B23" s="56">
        <v>9</v>
      </c>
      <c r="C23" s="283"/>
      <c r="D23" s="477"/>
      <c r="E23" s="478"/>
      <c r="F23" s="478"/>
      <c r="G23" s="479"/>
      <c r="H23" s="483"/>
      <c r="I23" s="483"/>
      <c r="J23" s="484"/>
      <c r="K23" s="57" t="s">
        <v>107</v>
      </c>
      <c r="L23" s="487"/>
      <c r="M23" s="488"/>
    </row>
    <row r="24" spans="2:13" ht="16.5" customHeight="1">
      <c r="B24" s="56">
        <v>10</v>
      </c>
      <c r="C24" s="283"/>
      <c r="D24" s="477"/>
      <c r="E24" s="478"/>
      <c r="F24" s="478"/>
      <c r="G24" s="479"/>
      <c r="H24" s="483"/>
      <c r="I24" s="483"/>
      <c r="J24" s="484"/>
      <c r="K24" s="57" t="s">
        <v>107</v>
      </c>
      <c r="L24" s="487"/>
      <c r="M24" s="488"/>
    </row>
    <row r="25" spans="2:13" ht="16.5" customHeight="1">
      <c r="B25" s="56">
        <v>11</v>
      </c>
      <c r="C25" s="283"/>
      <c r="D25" s="477"/>
      <c r="E25" s="478"/>
      <c r="F25" s="478"/>
      <c r="G25" s="479"/>
      <c r="H25" s="483"/>
      <c r="I25" s="483"/>
      <c r="J25" s="484"/>
      <c r="K25" s="57" t="s">
        <v>107</v>
      </c>
      <c r="L25" s="487"/>
      <c r="M25" s="488"/>
    </row>
    <row r="26" spans="2:13" ht="16.5" customHeight="1">
      <c r="B26" s="56">
        <v>12</v>
      </c>
      <c r="C26" s="283"/>
      <c r="D26" s="477"/>
      <c r="E26" s="478"/>
      <c r="F26" s="478"/>
      <c r="G26" s="479"/>
      <c r="H26" s="483"/>
      <c r="I26" s="483"/>
      <c r="J26" s="484"/>
      <c r="K26" s="57" t="s">
        <v>107</v>
      </c>
      <c r="L26" s="487"/>
      <c r="M26" s="488"/>
    </row>
    <row r="27" spans="2:13" ht="16.5" customHeight="1">
      <c r="B27" s="56">
        <v>13</v>
      </c>
      <c r="C27" s="283"/>
      <c r="D27" s="477"/>
      <c r="E27" s="478"/>
      <c r="F27" s="478"/>
      <c r="G27" s="479"/>
      <c r="H27" s="483"/>
      <c r="I27" s="483"/>
      <c r="J27" s="484"/>
      <c r="K27" s="57" t="s">
        <v>107</v>
      </c>
      <c r="L27" s="487"/>
      <c r="M27" s="488"/>
    </row>
    <row r="28" spans="2:13" ht="16.5" customHeight="1">
      <c r="B28" s="56">
        <v>14</v>
      </c>
      <c r="C28" s="283"/>
      <c r="D28" s="477"/>
      <c r="E28" s="478"/>
      <c r="F28" s="478"/>
      <c r="G28" s="479"/>
      <c r="H28" s="483"/>
      <c r="I28" s="483"/>
      <c r="J28" s="484"/>
      <c r="K28" s="57" t="s">
        <v>107</v>
      </c>
      <c r="L28" s="487"/>
      <c r="M28" s="488"/>
    </row>
    <row r="29" spans="2:13" ht="16.5" customHeight="1">
      <c r="B29" s="56">
        <v>15</v>
      </c>
      <c r="C29" s="283"/>
      <c r="D29" s="477"/>
      <c r="E29" s="478"/>
      <c r="F29" s="478"/>
      <c r="G29" s="479"/>
      <c r="H29" s="483"/>
      <c r="I29" s="483"/>
      <c r="J29" s="484"/>
      <c r="K29" s="57" t="s">
        <v>107</v>
      </c>
      <c r="L29" s="487"/>
      <c r="M29" s="488"/>
    </row>
    <row r="30" spans="2:13" ht="16.5" customHeight="1">
      <c r="B30" s="56">
        <v>16</v>
      </c>
      <c r="C30" s="283"/>
      <c r="D30" s="477"/>
      <c r="E30" s="478"/>
      <c r="F30" s="478"/>
      <c r="G30" s="479"/>
      <c r="H30" s="483"/>
      <c r="I30" s="483"/>
      <c r="J30" s="484"/>
      <c r="K30" s="57" t="s">
        <v>107</v>
      </c>
      <c r="L30" s="487"/>
      <c r="M30" s="488"/>
    </row>
    <row r="31" spans="2:13" ht="16.5" customHeight="1">
      <c r="B31" s="56">
        <v>17</v>
      </c>
      <c r="C31" s="283"/>
      <c r="D31" s="477"/>
      <c r="E31" s="478"/>
      <c r="F31" s="478"/>
      <c r="G31" s="479"/>
      <c r="H31" s="483"/>
      <c r="I31" s="483"/>
      <c r="J31" s="484"/>
      <c r="K31" s="57" t="s">
        <v>107</v>
      </c>
      <c r="L31" s="487"/>
      <c r="M31" s="488"/>
    </row>
    <row r="32" spans="2:13" ht="16.5" customHeight="1">
      <c r="B32" s="56">
        <v>18</v>
      </c>
      <c r="C32" s="283"/>
      <c r="D32" s="477"/>
      <c r="E32" s="478"/>
      <c r="F32" s="478"/>
      <c r="G32" s="479"/>
      <c r="H32" s="483"/>
      <c r="I32" s="483"/>
      <c r="J32" s="484"/>
      <c r="K32" s="57" t="s">
        <v>107</v>
      </c>
      <c r="L32" s="487"/>
      <c r="M32" s="488"/>
    </row>
    <row r="33" spans="2:14" s="2" customFormat="1" ht="16.5" customHeight="1">
      <c r="B33" s="56">
        <v>19</v>
      </c>
      <c r="C33" s="283"/>
      <c r="D33" s="477"/>
      <c r="E33" s="478"/>
      <c r="F33" s="478"/>
      <c r="G33" s="479"/>
      <c r="H33" s="483"/>
      <c r="I33" s="483"/>
      <c r="J33" s="484"/>
      <c r="K33" s="57" t="s">
        <v>107</v>
      </c>
      <c r="L33" s="487"/>
      <c r="M33" s="488"/>
      <c r="N33"/>
    </row>
    <row r="34" spans="2:14" s="2" customFormat="1" ht="16.5" customHeight="1">
      <c r="B34" s="56">
        <v>20</v>
      </c>
      <c r="C34" s="283"/>
      <c r="D34" s="477"/>
      <c r="E34" s="478"/>
      <c r="F34" s="478"/>
      <c r="G34" s="479"/>
      <c r="H34" s="483"/>
      <c r="I34" s="483"/>
      <c r="J34" s="484"/>
      <c r="K34" s="57" t="s">
        <v>107</v>
      </c>
      <c r="L34" s="487"/>
      <c r="M34" s="488"/>
      <c r="N34"/>
    </row>
    <row r="35" spans="2:14" s="2" customFormat="1" ht="16.5" customHeight="1">
      <c r="B35" s="56">
        <v>21</v>
      </c>
      <c r="C35" s="283"/>
      <c r="D35" s="477"/>
      <c r="E35" s="478"/>
      <c r="F35" s="478"/>
      <c r="G35" s="479"/>
      <c r="H35" s="483"/>
      <c r="I35" s="483"/>
      <c r="J35" s="484"/>
      <c r="K35" s="57" t="s">
        <v>107</v>
      </c>
      <c r="L35" s="487"/>
      <c r="M35" s="488"/>
      <c r="N35"/>
    </row>
    <row r="36" spans="2:14" s="2" customFormat="1" ht="16.5" customHeight="1">
      <c r="B36" s="56">
        <v>22</v>
      </c>
      <c r="C36" s="283"/>
      <c r="D36" s="477"/>
      <c r="E36" s="478"/>
      <c r="F36" s="478"/>
      <c r="G36" s="479"/>
      <c r="H36" s="483"/>
      <c r="I36" s="483"/>
      <c r="J36" s="484"/>
      <c r="K36" s="57" t="s">
        <v>107</v>
      </c>
      <c r="L36" s="487"/>
      <c r="M36" s="488"/>
      <c r="N36"/>
    </row>
    <row r="37" spans="2:14" s="2" customFormat="1" ht="16.5" customHeight="1">
      <c r="B37" s="56">
        <v>23</v>
      </c>
      <c r="C37" s="283"/>
      <c r="D37" s="477"/>
      <c r="E37" s="478"/>
      <c r="F37" s="478"/>
      <c r="G37" s="479"/>
      <c r="H37" s="483"/>
      <c r="I37" s="483"/>
      <c r="J37" s="484"/>
      <c r="K37" s="57" t="s">
        <v>107</v>
      </c>
      <c r="L37" s="487"/>
      <c r="M37" s="488"/>
      <c r="N37"/>
    </row>
    <row r="38" spans="2:14" s="2" customFormat="1" ht="16.5" customHeight="1">
      <c r="B38" s="56">
        <v>24</v>
      </c>
      <c r="C38" s="283"/>
      <c r="D38" s="477"/>
      <c r="E38" s="478"/>
      <c r="F38" s="478"/>
      <c r="G38" s="479"/>
      <c r="H38" s="483"/>
      <c r="I38" s="483"/>
      <c r="J38" s="484"/>
      <c r="K38" s="57" t="s">
        <v>107</v>
      </c>
      <c r="L38" s="487"/>
      <c r="M38" s="488"/>
      <c r="N38"/>
    </row>
    <row r="39" spans="2:14" s="2" customFormat="1" ht="16.5" customHeight="1">
      <c r="B39" s="56">
        <v>25</v>
      </c>
      <c r="C39" s="283"/>
      <c r="D39" s="477"/>
      <c r="E39" s="478"/>
      <c r="F39" s="478"/>
      <c r="G39" s="479"/>
      <c r="H39" s="483"/>
      <c r="I39" s="483"/>
      <c r="J39" s="484"/>
      <c r="K39" s="57" t="s">
        <v>107</v>
      </c>
      <c r="L39" s="487"/>
      <c r="M39" s="488"/>
      <c r="N39"/>
    </row>
    <row r="40" spans="2:14" s="2" customFormat="1" ht="16.5" customHeight="1">
      <c r="B40" s="56">
        <v>26</v>
      </c>
      <c r="C40" s="283"/>
      <c r="D40" s="477"/>
      <c r="E40" s="478"/>
      <c r="F40" s="478"/>
      <c r="G40" s="479"/>
      <c r="H40" s="483"/>
      <c r="I40" s="483"/>
      <c r="J40" s="484"/>
      <c r="K40" s="57" t="s">
        <v>107</v>
      </c>
      <c r="L40" s="487"/>
      <c r="M40" s="488"/>
      <c r="N40"/>
    </row>
    <row r="41" spans="2:14" s="2" customFormat="1" ht="16.5" customHeight="1">
      <c r="B41" s="56">
        <v>27</v>
      </c>
      <c r="C41" s="283"/>
      <c r="D41" s="477"/>
      <c r="E41" s="478"/>
      <c r="F41" s="478"/>
      <c r="G41" s="479"/>
      <c r="H41" s="483"/>
      <c r="I41" s="483"/>
      <c r="J41" s="484"/>
      <c r="K41" s="57" t="s">
        <v>107</v>
      </c>
      <c r="L41" s="487"/>
      <c r="M41" s="488"/>
      <c r="N41"/>
    </row>
    <row r="42" spans="2:14" s="2" customFormat="1" ht="16.5" customHeight="1">
      <c r="B42" s="56">
        <v>28</v>
      </c>
      <c r="C42" s="283"/>
      <c r="D42" s="477"/>
      <c r="E42" s="478"/>
      <c r="F42" s="478"/>
      <c r="G42" s="479"/>
      <c r="H42" s="483"/>
      <c r="I42" s="483"/>
      <c r="J42" s="484"/>
      <c r="K42" s="57" t="s">
        <v>107</v>
      </c>
      <c r="L42" s="487"/>
      <c r="M42" s="488"/>
      <c r="N42"/>
    </row>
    <row r="43" spans="2:14" s="2" customFormat="1" ht="16.5" customHeight="1">
      <c r="B43" s="56">
        <v>29</v>
      </c>
      <c r="C43" s="283"/>
      <c r="D43" s="477"/>
      <c r="E43" s="478"/>
      <c r="F43" s="478"/>
      <c r="G43" s="479"/>
      <c r="H43" s="483"/>
      <c r="I43" s="483"/>
      <c r="J43" s="484"/>
      <c r="K43" s="57" t="s">
        <v>107</v>
      </c>
      <c r="L43" s="487"/>
      <c r="M43" s="488"/>
      <c r="N43"/>
    </row>
    <row r="44" spans="2:14" s="2" customFormat="1" ht="16.5" customHeight="1">
      <c r="B44" s="56">
        <v>30</v>
      </c>
      <c r="C44" s="283"/>
      <c r="D44" s="477"/>
      <c r="E44" s="478"/>
      <c r="F44" s="478"/>
      <c r="G44" s="479"/>
      <c r="H44" s="483"/>
      <c r="I44" s="483"/>
      <c r="J44" s="484"/>
      <c r="K44" s="57" t="s">
        <v>107</v>
      </c>
      <c r="L44" s="487"/>
      <c r="M44" s="488"/>
      <c r="N44"/>
    </row>
    <row r="45" spans="2:14" s="2" customFormat="1" ht="16.5" customHeight="1">
      <c r="B45" s="56">
        <v>31</v>
      </c>
      <c r="C45" s="283"/>
      <c r="D45" s="477"/>
      <c r="E45" s="478"/>
      <c r="F45" s="478"/>
      <c r="G45" s="479"/>
      <c r="H45" s="483"/>
      <c r="I45" s="483"/>
      <c r="J45" s="484"/>
      <c r="K45" s="57" t="s">
        <v>107</v>
      </c>
      <c r="L45" s="487"/>
      <c r="M45" s="488"/>
      <c r="N45"/>
    </row>
    <row r="46" spans="2:14" s="2" customFormat="1" ht="16.5" customHeight="1">
      <c r="B46" s="56">
        <v>32</v>
      </c>
      <c r="C46" s="283"/>
      <c r="D46" s="477"/>
      <c r="E46" s="478"/>
      <c r="F46" s="478"/>
      <c r="G46" s="479"/>
      <c r="H46" s="483"/>
      <c r="I46" s="483"/>
      <c r="J46" s="484"/>
      <c r="K46" s="57" t="s">
        <v>107</v>
      </c>
      <c r="L46" s="487"/>
      <c r="M46" s="488"/>
      <c r="N46"/>
    </row>
    <row r="47" spans="2:14" ht="16.5" customHeight="1">
      <c r="B47" s="56">
        <v>33</v>
      </c>
      <c r="C47" s="283"/>
      <c r="D47" s="477"/>
      <c r="E47" s="478"/>
      <c r="F47" s="478"/>
      <c r="G47" s="479"/>
      <c r="H47" s="483"/>
      <c r="I47" s="483"/>
      <c r="J47" s="484"/>
      <c r="K47" s="57" t="s">
        <v>107</v>
      </c>
      <c r="L47" s="487"/>
      <c r="M47" s="488"/>
    </row>
    <row r="48" spans="2:14" ht="16.5" customHeight="1">
      <c r="B48" s="56">
        <v>34</v>
      </c>
      <c r="C48" s="283"/>
      <c r="D48" s="477"/>
      <c r="E48" s="478"/>
      <c r="F48" s="478"/>
      <c r="G48" s="479"/>
      <c r="H48" s="483"/>
      <c r="I48" s="483"/>
      <c r="J48" s="484"/>
      <c r="K48" s="57" t="s">
        <v>107</v>
      </c>
      <c r="L48" s="487"/>
      <c r="M48" s="488"/>
    </row>
    <row r="49" spans="2:14" ht="16.5" customHeight="1" thickBot="1">
      <c r="B49" s="56">
        <v>35</v>
      </c>
      <c r="C49" s="284"/>
      <c r="D49" s="480"/>
      <c r="E49" s="481"/>
      <c r="F49" s="481"/>
      <c r="G49" s="482"/>
      <c r="H49" s="485"/>
      <c r="I49" s="485"/>
      <c r="J49" s="486"/>
      <c r="K49" s="57" t="s">
        <v>107</v>
      </c>
      <c r="L49" s="489"/>
      <c r="M49" s="490"/>
    </row>
    <row r="50" spans="2:14" s="2" customFormat="1">
      <c r="B50" s="37"/>
      <c r="C50" s="36"/>
      <c r="D50" s="36"/>
      <c r="E50" s="36"/>
      <c r="F50" s="36"/>
      <c r="G50" s="36"/>
      <c r="H50" s="36"/>
      <c r="I50" s="36"/>
      <c r="J50" s="36"/>
      <c r="K50" s="37"/>
      <c r="L50" s="37"/>
      <c r="M50" s="37"/>
      <c r="N50"/>
    </row>
    <row r="51" spans="2:14" s="2" customFormat="1">
      <c r="B51" s="37"/>
      <c r="C51" s="36"/>
      <c r="D51" s="36"/>
      <c r="E51" s="36"/>
      <c r="F51" s="36"/>
      <c r="G51" s="36"/>
      <c r="H51" s="36"/>
      <c r="I51" s="36"/>
      <c r="J51" s="36"/>
      <c r="K51" s="37"/>
      <c r="L51" s="37"/>
      <c r="M51" s="37"/>
      <c r="N51"/>
    </row>
    <row r="52" spans="2:14" s="2" customFormat="1">
      <c r="B52" s="37"/>
      <c r="C52" s="36"/>
      <c r="D52" s="36"/>
      <c r="E52" s="36"/>
      <c r="F52" s="36"/>
      <c r="G52" s="36"/>
      <c r="H52" s="36"/>
      <c r="I52" s="36"/>
      <c r="J52" s="36"/>
      <c r="K52" s="37"/>
      <c r="L52" s="37"/>
      <c r="M52" s="37"/>
      <c r="N52"/>
    </row>
    <row r="53" spans="2:14" s="2" customFormat="1">
      <c r="B53" s="37"/>
      <c r="C53" s="36"/>
      <c r="D53" s="36"/>
      <c r="E53" s="36"/>
      <c r="F53" s="36"/>
      <c r="G53" s="36"/>
      <c r="H53" s="36"/>
      <c r="I53" s="36"/>
      <c r="J53" s="36"/>
      <c r="K53" s="37"/>
      <c r="L53" s="37"/>
      <c r="M53" s="37"/>
      <c r="N53"/>
    </row>
    <row r="54" spans="2:14" s="2" customFormat="1">
      <c r="C54"/>
      <c r="D54"/>
      <c r="E54"/>
      <c r="F54"/>
      <c r="G54"/>
      <c r="H54"/>
      <c r="I54"/>
      <c r="J54"/>
      <c r="N54"/>
    </row>
    <row r="55" spans="2:14" s="2" customFormat="1">
      <c r="C55"/>
      <c r="D55"/>
      <c r="E55"/>
      <c r="F55"/>
      <c r="G55"/>
      <c r="H55"/>
      <c r="I55"/>
      <c r="J55"/>
      <c r="N55"/>
    </row>
    <row r="56" spans="2:14" s="2" customFormat="1">
      <c r="C56"/>
      <c r="D56"/>
      <c r="E56"/>
      <c r="F56"/>
      <c r="G56"/>
      <c r="H56"/>
      <c r="I56"/>
      <c r="J56"/>
      <c r="N56"/>
    </row>
    <row r="57" spans="2:14" s="2" customFormat="1">
      <c r="C57"/>
      <c r="D57"/>
      <c r="E57"/>
      <c r="F57"/>
      <c r="G57"/>
      <c r="H57"/>
      <c r="I57"/>
      <c r="J57"/>
      <c r="N57"/>
    </row>
    <row r="58" spans="2:14" s="2" customFormat="1">
      <c r="C58"/>
      <c r="D58"/>
      <c r="E58"/>
      <c r="F58"/>
      <c r="G58"/>
      <c r="H58"/>
      <c r="I58"/>
      <c r="J58"/>
      <c r="N58"/>
    </row>
    <row r="59" spans="2:14" s="2" customFormat="1">
      <c r="C59"/>
      <c r="D59"/>
      <c r="E59"/>
      <c r="F59"/>
      <c r="G59"/>
      <c r="H59"/>
      <c r="I59"/>
      <c r="J59"/>
      <c r="N59"/>
    </row>
    <row r="60" spans="2:14" s="2" customFormat="1">
      <c r="C60"/>
      <c r="D60"/>
      <c r="E60"/>
      <c r="F60"/>
      <c r="G60"/>
      <c r="H60"/>
      <c r="I60"/>
      <c r="J60"/>
      <c r="N60"/>
    </row>
    <row r="61" spans="2:14" s="2" customFormat="1">
      <c r="C61"/>
      <c r="D61"/>
      <c r="E61"/>
      <c r="F61"/>
      <c r="G61"/>
      <c r="H61"/>
      <c r="I61"/>
      <c r="J61"/>
      <c r="N61"/>
    </row>
    <row r="62" spans="2:14" s="2" customFormat="1">
      <c r="C62"/>
      <c r="D62"/>
      <c r="E62"/>
      <c r="F62"/>
      <c r="G62"/>
      <c r="H62"/>
      <c r="I62"/>
      <c r="J62"/>
      <c r="N62"/>
    </row>
    <row r="63" spans="2:14" s="2" customFormat="1">
      <c r="C63"/>
      <c r="D63"/>
      <c r="E63"/>
      <c r="F63"/>
      <c r="G63"/>
      <c r="H63"/>
      <c r="I63"/>
      <c r="J63"/>
      <c r="N63"/>
    </row>
    <row r="64" spans="2:14" s="2" customFormat="1">
      <c r="C64"/>
      <c r="D64"/>
      <c r="E64"/>
      <c r="F64"/>
      <c r="G64"/>
      <c r="H64"/>
      <c r="I64"/>
      <c r="J64"/>
      <c r="N64"/>
    </row>
    <row r="65" spans="3:14" s="2" customFormat="1">
      <c r="C65"/>
      <c r="D65"/>
      <c r="E65"/>
      <c r="F65"/>
      <c r="G65"/>
      <c r="H65"/>
      <c r="I65"/>
      <c r="J65"/>
      <c r="N65"/>
    </row>
    <row r="66" spans="3:14" s="2" customFormat="1">
      <c r="C66"/>
      <c r="D66"/>
      <c r="E66"/>
      <c r="F66"/>
      <c r="G66"/>
      <c r="H66"/>
      <c r="I66"/>
      <c r="J66"/>
      <c r="N66"/>
    </row>
    <row r="67" spans="3:14" s="2" customFormat="1">
      <c r="C67"/>
      <c r="D67"/>
      <c r="E67"/>
      <c r="F67"/>
      <c r="G67"/>
      <c r="H67"/>
      <c r="I67"/>
      <c r="J67"/>
      <c r="N67"/>
    </row>
    <row r="68" spans="3:14" s="2" customFormat="1">
      <c r="C68"/>
      <c r="D68"/>
      <c r="E68"/>
      <c r="F68"/>
      <c r="G68"/>
      <c r="H68"/>
      <c r="I68"/>
      <c r="J68"/>
      <c r="N68"/>
    </row>
    <row r="69" spans="3:14" s="2" customFormat="1">
      <c r="C69"/>
      <c r="D69"/>
      <c r="E69"/>
      <c r="F69"/>
      <c r="G69"/>
      <c r="H69"/>
      <c r="I69"/>
      <c r="J69"/>
      <c r="N69"/>
    </row>
    <row r="70" spans="3:14" s="2" customFormat="1">
      <c r="C70"/>
      <c r="D70"/>
      <c r="E70"/>
      <c r="F70"/>
      <c r="G70"/>
      <c r="H70"/>
      <c r="I70"/>
      <c r="J70"/>
      <c r="N70"/>
    </row>
    <row r="71" spans="3:14" s="2" customFormat="1">
      <c r="C71"/>
      <c r="D71"/>
      <c r="E71"/>
      <c r="F71"/>
      <c r="G71"/>
      <c r="H71"/>
      <c r="I71"/>
      <c r="J71"/>
      <c r="N71"/>
    </row>
    <row r="72" spans="3:14" s="2" customFormat="1">
      <c r="C72"/>
      <c r="D72"/>
      <c r="E72"/>
      <c r="F72"/>
      <c r="G72"/>
      <c r="H72"/>
      <c r="I72"/>
      <c r="J72"/>
      <c r="N72"/>
    </row>
    <row r="73" spans="3:14" s="2" customFormat="1">
      <c r="C73"/>
      <c r="D73"/>
      <c r="E73"/>
      <c r="F73"/>
      <c r="G73"/>
      <c r="H73"/>
      <c r="I73"/>
      <c r="J73"/>
      <c r="N73"/>
    </row>
    <row r="74" spans="3:14" s="2" customFormat="1">
      <c r="C74"/>
      <c r="D74"/>
      <c r="E74"/>
      <c r="F74"/>
      <c r="G74"/>
      <c r="H74"/>
      <c r="I74"/>
      <c r="J74"/>
      <c r="N74"/>
    </row>
    <row r="75" spans="3:14" s="2" customFormat="1">
      <c r="C75"/>
      <c r="D75"/>
      <c r="E75"/>
      <c r="F75"/>
      <c r="G75"/>
      <c r="H75"/>
      <c r="I75"/>
      <c r="J75"/>
      <c r="N75"/>
    </row>
  </sheetData>
  <sheetProtection algorithmName="SHA-512" hashValue="VKzadtWgO9cLo/5g5yBH4QCHfW0LSXXycnDfMBzqNFgGvLZ61j/UOGKPUZ/5aZsmtZUdqkan5bNQf0YVdJG+Mg==" saltValue="PIn2O+DcQeWkGY6MTmmYyA==" spinCount="100000" sheet="1" objects="1" scenarios="1"/>
  <mergeCells count="112">
    <mergeCell ref="G4:M4"/>
    <mergeCell ref="L42:M42"/>
    <mergeCell ref="L43:M43"/>
    <mergeCell ref="L44:M44"/>
    <mergeCell ref="D27:G27"/>
    <mergeCell ref="D28:G28"/>
    <mergeCell ref="D29:G29"/>
    <mergeCell ref="L33:M33"/>
    <mergeCell ref="L38:M38"/>
    <mergeCell ref="L39:M39"/>
    <mergeCell ref="L40:M40"/>
    <mergeCell ref="L34:M34"/>
    <mergeCell ref="L35:M35"/>
    <mergeCell ref="L36:M36"/>
    <mergeCell ref="L37:M37"/>
    <mergeCell ref="L41:M41"/>
    <mergeCell ref="H38:J38"/>
    <mergeCell ref="L24:M24"/>
    <mergeCell ref="L25:M25"/>
    <mergeCell ref="L26:M26"/>
    <mergeCell ref="L27:M27"/>
    <mergeCell ref="L28:M28"/>
    <mergeCell ref="L29:M29"/>
    <mergeCell ref="L30:M30"/>
    <mergeCell ref="L31:M31"/>
    <mergeCell ref="L32:M32"/>
    <mergeCell ref="L45:M45"/>
    <mergeCell ref="H14:J14"/>
    <mergeCell ref="H15:J15"/>
    <mergeCell ref="H16:J16"/>
    <mergeCell ref="E2:F2"/>
    <mergeCell ref="L14:M14"/>
    <mergeCell ref="L15:M15"/>
    <mergeCell ref="L16:M16"/>
    <mergeCell ref="L17:M17"/>
    <mergeCell ref="L18:M18"/>
    <mergeCell ref="L19:M19"/>
    <mergeCell ref="L20:M20"/>
    <mergeCell ref="G12:H12"/>
    <mergeCell ref="H17:J17"/>
    <mergeCell ref="H18:J18"/>
    <mergeCell ref="H19:J19"/>
    <mergeCell ref="H20:J20"/>
    <mergeCell ref="D14:G14"/>
    <mergeCell ref="D15:G15"/>
    <mergeCell ref="D16:G16"/>
    <mergeCell ref="D17:G17"/>
    <mergeCell ref="L21:M21"/>
    <mergeCell ref="H48:J48"/>
    <mergeCell ref="H49:J49"/>
    <mergeCell ref="L46:M46"/>
    <mergeCell ref="L47:M47"/>
    <mergeCell ref="L48:M48"/>
    <mergeCell ref="L49:M49"/>
    <mergeCell ref="L6:M6"/>
    <mergeCell ref="H39:J39"/>
    <mergeCell ref="H40:J40"/>
    <mergeCell ref="H41:J41"/>
    <mergeCell ref="H42:J42"/>
    <mergeCell ref="H43:J43"/>
    <mergeCell ref="H44:J44"/>
    <mergeCell ref="H45:J45"/>
    <mergeCell ref="H46:J46"/>
    <mergeCell ref="H47:J47"/>
    <mergeCell ref="H30:J30"/>
    <mergeCell ref="H31:J31"/>
    <mergeCell ref="H32:J32"/>
    <mergeCell ref="H33:J33"/>
    <mergeCell ref="H34:J34"/>
    <mergeCell ref="H35:J35"/>
    <mergeCell ref="L22:M22"/>
    <mergeCell ref="L23:M23"/>
    <mergeCell ref="H36:J36"/>
    <mergeCell ref="H37:J37"/>
    <mergeCell ref="D18:G18"/>
    <mergeCell ref="D19:G19"/>
    <mergeCell ref="D20:G20"/>
    <mergeCell ref="D21:G21"/>
    <mergeCell ref="D22:G22"/>
    <mergeCell ref="D23:G23"/>
    <mergeCell ref="D24:G24"/>
    <mergeCell ref="D25:G25"/>
    <mergeCell ref="D26:G26"/>
    <mergeCell ref="H28:J28"/>
    <mergeCell ref="H29:J29"/>
    <mergeCell ref="H21:J21"/>
    <mergeCell ref="H22:J22"/>
    <mergeCell ref="H23:J23"/>
    <mergeCell ref="H24:J24"/>
    <mergeCell ref="H25:J25"/>
    <mergeCell ref="H26:J26"/>
    <mergeCell ref="H27:J27"/>
    <mergeCell ref="D47:G47"/>
    <mergeCell ref="D48:G48"/>
    <mergeCell ref="D49:G49"/>
    <mergeCell ref="D30:G30"/>
    <mergeCell ref="D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D46:G46"/>
  </mergeCells>
  <phoneticPr fontId="3"/>
  <pageMargins left="0.39370078740157483" right="0.39370078740157483" top="0.35433070866141736" bottom="0.15748031496062992" header="0" footer="0"/>
  <pageSetup paperSize="9" scale="9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6915CD63-804B-4AD5-8A32-1ADABA205BB2}">
          <x14:formula1>
            <xm:f>非表示!$N$2:$N$3</xm:f>
          </x14:formula1>
          <xm:sqref>L15:M49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非表示</vt:lpstr>
      <vt:lpstr>団体参加 </vt:lpstr>
      <vt:lpstr>団体・参加種目【小中学生】</vt:lpstr>
      <vt:lpstr>団体・参加種目【一般 壮年】 </vt:lpstr>
      <vt:lpstr>撮影許可申請書 </vt:lpstr>
      <vt:lpstr>'撮影許可申請書 '!Print_Area</vt:lpstr>
      <vt:lpstr>'団体・参加種目【一般 壮年】 '!Print_Area</vt:lpstr>
      <vt:lpstr>団体・参加種目【小中学生】!Print_Area</vt:lpstr>
      <vt:lpstr>'団体参加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真理子 古川</dc:creator>
  <cp:lastModifiedBy>仁 大河原</cp:lastModifiedBy>
  <cp:lastPrinted>2026-05-15T18:05:29Z</cp:lastPrinted>
  <dcterms:created xsi:type="dcterms:W3CDTF">2026-04-04T19:04:12Z</dcterms:created>
  <dcterms:modified xsi:type="dcterms:W3CDTF">2026-05-24T07:34:02Z</dcterms:modified>
</cp:coreProperties>
</file>