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kawa\Documents\homepage\itasuiren-3\kiroku78-9\"/>
    </mc:Choice>
  </mc:AlternateContent>
  <xr:revisionPtr revIDLastSave="0" documentId="13_ncr:1_{8016DD87-46F9-44E7-BCD9-D1216A9B2B4B}" xr6:coauthVersionLast="47" xr6:coauthVersionMax="47" xr10:uidLastSave="{00000000-0000-0000-0000-000000000000}"/>
  <workbookProtection workbookAlgorithmName="SHA-512" workbookHashValue="vCWoZlj71HFR87rvWUUv4ToojyZRiH4SZ3FV4CNgk/AJrVmleq70QXP/XA07o4PCDYJsrE7dt0mBVLPGJEV0kA==" workbookSaltValue="evE9qmp7siJdOiNE7v5nwg==" workbookSpinCount="100000" lockStructure="1"/>
  <bookViews>
    <workbookView xWindow="-120" yWindow="-120" windowWidth="29040" windowHeight="15720" tabRatio="847" firstSheet="1" activeTab="1" xr2:uid="{DCCAC6C7-BCE4-4BBC-8FAE-63BF7D666890}"/>
  </bookViews>
  <sheets>
    <sheet name="非表示" sheetId="4" state="hidden" r:id="rId1"/>
    <sheet name="団体参加 " sheetId="2" r:id="rId2"/>
    <sheet name="撮影許可申請書 (１)" sheetId="14" r:id="rId3"/>
    <sheet name="撮影許可申請書 (2)" sheetId="17" r:id="rId4"/>
    <sheet name="団体・参加種目【女子】１枚目" sheetId="3" r:id="rId5"/>
    <sheet name="団体・参加種目【女子】２枚目" sheetId="5" r:id="rId6"/>
    <sheet name="団体・参加種目【女子】３枚目" sheetId="9" r:id="rId7"/>
    <sheet name="団体・参加種目【女子】４枚目" sheetId="10" r:id="rId8"/>
    <sheet name="団体・参加種目【男子】１枚目" sheetId="6" r:id="rId9"/>
    <sheet name="団体・参加種目【男子】２枚目" sheetId="11" r:id="rId10"/>
    <sheet name="団体・参加種目【男子】３枚目" sheetId="12" r:id="rId11"/>
    <sheet name="団体・参加種目【男子】４枚目" sheetId="13" r:id="rId12"/>
  </sheets>
  <definedNames>
    <definedName name="_xlnm.Print_Area" localSheetId="2">'撮影許可申請書 (１)'!$A$1:$S$36</definedName>
    <definedName name="_xlnm.Print_Area" localSheetId="3">'撮影許可申請書 (2)'!$A$1:$S$36</definedName>
    <definedName name="_xlnm.Print_Area" localSheetId="4">団体・参加種目【女子】１枚目!$A$1:$AA$23</definedName>
    <definedName name="_xlnm.Print_Area" localSheetId="5">団体・参加種目【女子】２枚目!$A$1:$AA$22</definedName>
    <definedName name="_xlnm.Print_Area" localSheetId="6">団体・参加種目【女子】３枚目!$A$1:$AA$22</definedName>
    <definedName name="_xlnm.Print_Area" localSheetId="7">団体・参加種目【女子】４枚目!$A$1:$AA$22</definedName>
    <definedName name="_xlnm.Print_Area" localSheetId="8">団体・参加種目【男子】１枚目!$A$1:$AA$24</definedName>
    <definedName name="_xlnm.Print_Area" localSheetId="9">団体・参加種目【男子】２枚目!$A$1:$AA$22</definedName>
    <definedName name="_xlnm.Print_Area" localSheetId="10">団体・参加種目【男子】３枚目!$A$1:$AA$22</definedName>
    <definedName name="_xlnm.Print_Area" localSheetId="11">団体・参加種目【男子】４枚目!$A$1:$AA$22</definedName>
    <definedName name="_xlnm.Print_Area" localSheetId="1">'団体参加 '!$A$1:$AC$34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2" l="1"/>
  <c r="R10" i="14" l="1"/>
  <c r="Q10" i="14"/>
  <c r="P10" i="14"/>
  <c r="O10" i="14"/>
  <c r="N10" i="14"/>
  <c r="M10" i="14"/>
  <c r="L10" i="14"/>
  <c r="L10" i="17"/>
  <c r="M10" i="17"/>
  <c r="N10" i="17"/>
  <c r="O10" i="17"/>
  <c r="P10" i="17"/>
  <c r="Q10" i="17"/>
  <c r="R10" i="17"/>
  <c r="J2" i="13"/>
  <c r="I2" i="13"/>
  <c r="H2" i="13"/>
  <c r="G2" i="13"/>
  <c r="F2" i="13"/>
  <c r="E2" i="13"/>
  <c r="D2" i="13"/>
  <c r="J2" i="12"/>
  <c r="I2" i="12"/>
  <c r="H2" i="12"/>
  <c r="G2" i="12"/>
  <c r="F2" i="12"/>
  <c r="E2" i="12"/>
  <c r="D2" i="12"/>
  <c r="J2" i="11"/>
  <c r="I2" i="11"/>
  <c r="H2" i="11"/>
  <c r="G2" i="11"/>
  <c r="F2" i="11"/>
  <c r="E2" i="11"/>
  <c r="D2" i="11"/>
  <c r="J2" i="6"/>
  <c r="I2" i="6"/>
  <c r="H2" i="6"/>
  <c r="G2" i="6"/>
  <c r="F2" i="6"/>
  <c r="E2" i="6"/>
  <c r="D2" i="6"/>
  <c r="J2" i="10"/>
  <c r="I2" i="10"/>
  <c r="H2" i="10"/>
  <c r="G2" i="10"/>
  <c r="F2" i="10"/>
  <c r="E2" i="10"/>
  <c r="D2" i="10"/>
  <c r="J2" i="9"/>
  <c r="I2" i="9"/>
  <c r="H2" i="9"/>
  <c r="G2" i="9"/>
  <c r="F2" i="9"/>
  <c r="E2" i="9"/>
  <c r="D2" i="9"/>
  <c r="J2" i="5"/>
  <c r="I2" i="5"/>
  <c r="H2" i="5"/>
  <c r="G2" i="5"/>
  <c r="F2" i="5"/>
  <c r="E2" i="5"/>
  <c r="D2" i="5"/>
  <c r="M11" i="3"/>
  <c r="M6" i="5"/>
  <c r="I24" i="2" l="1"/>
  <c r="M21" i="3"/>
  <c r="L29" i="2" l="1"/>
  <c r="R2" i="13"/>
  <c r="J3" i="13" s="1"/>
  <c r="R2" i="12"/>
  <c r="J3" i="12" s="1"/>
  <c r="R2" i="11"/>
  <c r="J3" i="11" s="1"/>
  <c r="R2" i="10"/>
  <c r="J3" i="10" s="1"/>
  <c r="R2" i="9"/>
  <c r="J3" i="9" s="1"/>
  <c r="M13" i="3"/>
  <c r="R2" i="5"/>
  <c r="J3" i="5" s="1"/>
  <c r="B2" i="2"/>
  <c r="M33" i="2"/>
  <c r="M20" i="5"/>
  <c r="M18" i="5"/>
  <c r="M16" i="5"/>
  <c r="M14" i="5"/>
  <c r="M12" i="5"/>
  <c r="M10" i="5"/>
  <c r="M8" i="5"/>
  <c r="M19" i="3"/>
  <c r="M17" i="3"/>
  <c r="M15" i="3"/>
  <c r="M6" i="9"/>
  <c r="M8" i="9"/>
  <c r="M10" i="9"/>
  <c r="M12" i="9"/>
  <c r="M14" i="9"/>
  <c r="M16" i="9"/>
  <c r="M18" i="9"/>
  <c r="M20" i="9"/>
  <c r="Y8" i="3"/>
  <c r="X24" i="2" s="1"/>
  <c r="W8" i="3"/>
  <c r="U8" i="3"/>
  <c r="X22" i="2" s="1"/>
  <c r="S8" i="3"/>
  <c r="X21" i="2" s="1"/>
  <c r="Y9" i="6"/>
  <c r="Z24" i="2" s="1"/>
  <c r="W9" i="6"/>
  <c r="Z23" i="2" s="1"/>
  <c r="U9" i="6"/>
  <c r="Z22" i="2" s="1"/>
  <c r="S9" i="6"/>
  <c r="Z21" i="2" s="1"/>
  <c r="M20" i="13"/>
  <c r="M18" i="13"/>
  <c r="M16" i="13"/>
  <c r="M14" i="13"/>
  <c r="M12" i="13"/>
  <c r="M10" i="13"/>
  <c r="M8" i="13"/>
  <c r="M6" i="13"/>
  <c r="M20" i="12"/>
  <c r="M18" i="12"/>
  <c r="M16" i="12"/>
  <c r="M14" i="12"/>
  <c r="M12" i="12"/>
  <c r="M10" i="12"/>
  <c r="M8" i="12"/>
  <c r="M6" i="12"/>
  <c r="M20" i="11"/>
  <c r="M18" i="11"/>
  <c r="M16" i="11"/>
  <c r="M14" i="11"/>
  <c r="M12" i="11"/>
  <c r="M10" i="11"/>
  <c r="M8" i="11"/>
  <c r="M6" i="11"/>
  <c r="M22" i="6"/>
  <c r="M20" i="6"/>
  <c r="M18" i="6"/>
  <c r="M16" i="6"/>
  <c r="M20" i="10"/>
  <c r="M18" i="10"/>
  <c r="M16" i="10"/>
  <c r="M14" i="10"/>
  <c r="M12" i="10"/>
  <c r="M10" i="10"/>
  <c r="M8" i="10"/>
  <c r="M6" i="10"/>
  <c r="X23" i="2" l="1"/>
  <c r="I22" i="2"/>
  <c r="M31" i="2"/>
  <c r="L24" i="2"/>
  <c r="M14" i="6"/>
  <c r="E2" i="3"/>
  <c r="F2" i="3"/>
  <c r="G2" i="3"/>
  <c r="H2" i="3"/>
  <c r="I2" i="3"/>
  <c r="J2" i="3"/>
  <c r="D2" i="3"/>
  <c r="I21" i="2" l="1"/>
  <c r="L21" i="2" s="1"/>
  <c r="L22" i="2"/>
  <c r="I20" i="2"/>
  <c r="I23" i="2"/>
  <c r="L23" i="2" s="1"/>
  <c r="L20" i="2" l="1"/>
  <c r="L25" i="2" s="1"/>
  <c r="E27" i="2" l="1"/>
  <c r="S27" i="2"/>
  <c r="Z25" i="2"/>
  <c r="X25" i="2"/>
  <c r="M12" i="6"/>
  <c r="S20" i="2" l="1"/>
</calcChain>
</file>

<file path=xl/sharedStrings.xml><?xml version="1.0" encoding="utf-8"?>
<sst xmlns="http://schemas.openxmlformats.org/spreadsheetml/2006/main" count="762" uniqueCount="202">
  <si>
    <t>受付NO.</t>
    <rPh sb="0" eb="2">
      <t>ウケツケ</t>
    </rPh>
    <phoneticPr fontId="1"/>
  </si>
  <si>
    <t>第</t>
    <rPh sb="0" eb="1">
      <t>ダイ</t>
    </rPh>
    <phoneticPr fontId="1"/>
  </si>
  <si>
    <t>フリガナ</t>
    <phoneticPr fontId="1"/>
  </si>
  <si>
    <t>〒</t>
    <phoneticPr fontId="1"/>
  </si>
  <si>
    <t>ー</t>
    <phoneticPr fontId="1"/>
  </si>
  <si>
    <t>①</t>
    <phoneticPr fontId="1"/>
  </si>
  <si>
    <t>➁</t>
    <phoneticPr fontId="1"/>
  </si>
  <si>
    <t>プール</t>
    <phoneticPr fontId="1"/>
  </si>
  <si>
    <t>NO.</t>
    <phoneticPr fontId="1"/>
  </si>
  <si>
    <t>氏　名</t>
    <rPh sb="0" eb="1">
      <t>シ</t>
    </rPh>
    <rPh sb="2" eb="3">
      <t>ナ</t>
    </rPh>
    <phoneticPr fontId="1"/>
  </si>
  <si>
    <t>種目</t>
    <rPh sb="0" eb="2">
      <t>シュモク</t>
    </rPh>
    <phoneticPr fontId="1"/>
  </si>
  <si>
    <t>エントリータイム</t>
    <phoneticPr fontId="1"/>
  </si>
  <si>
    <t>分</t>
    <rPh sb="0" eb="1">
      <t>フン</t>
    </rPh>
    <phoneticPr fontId="1"/>
  </si>
  <si>
    <t>秒</t>
    <rPh sb="0" eb="1">
      <t>ビョウ</t>
    </rPh>
    <phoneticPr fontId="1"/>
  </si>
  <si>
    <t>中学</t>
    <rPh sb="0" eb="2">
      <t>チュウガク</t>
    </rPh>
    <phoneticPr fontId="1"/>
  </si>
  <si>
    <t>一般</t>
    <rPh sb="0" eb="2">
      <t>イッパン</t>
    </rPh>
    <phoneticPr fontId="1"/>
  </si>
  <si>
    <t>参加費</t>
    <rPh sb="0" eb="3">
      <t>サンカヒ</t>
    </rPh>
    <phoneticPr fontId="1"/>
  </si>
  <si>
    <t>円</t>
    <rPh sb="0" eb="1">
      <t>エン</t>
    </rPh>
    <phoneticPr fontId="1"/>
  </si>
  <si>
    <t>種目</t>
    <rPh sb="0" eb="2">
      <t>シュモク</t>
    </rPh>
    <phoneticPr fontId="1"/>
  </si>
  <si>
    <t>＝</t>
    <phoneticPr fontId="1"/>
  </si>
  <si>
    <t>小学生</t>
    <rPh sb="0" eb="2">
      <t>ショウガク</t>
    </rPh>
    <rPh sb="2" eb="3">
      <t>セイ</t>
    </rPh>
    <phoneticPr fontId="1"/>
  </si>
  <si>
    <t>中学生</t>
    <rPh sb="0" eb="2">
      <t>チュウガク</t>
    </rPh>
    <rPh sb="2" eb="3">
      <t>セイ</t>
    </rPh>
    <phoneticPr fontId="1"/>
  </si>
  <si>
    <t>①</t>
    <phoneticPr fontId="1"/>
  </si>
  <si>
    <t>➁</t>
    <phoneticPr fontId="1"/>
  </si>
  <si>
    <t>③</t>
    <phoneticPr fontId="1"/>
  </si>
  <si>
    <t>④</t>
    <phoneticPr fontId="1"/>
  </si>
  <si>
    <t>名</t>
    <rPh sb="0" eb="1">
      <t>ナ</t>
    </rPh>
    <phoneticPr fontId="1"/>
  </si>
  <si>
    <t>リレー種目</t>
    <rPh sb="3" eb="5">
      <t>シュモク</t>
    </rPh>
    <phoneticPr fontId="1"/>
  </si>
  <si>
    <t>⑤</t>
    <phoneticPr fontId="1"/>
  </si>
  <si>
    <t>参加</t>
    <rPh sb="0" eb="2">
      <t>サンカ</t>
    </rPh>
    <phoneticPr fontId="1"/>
  </si>
  <si>
    <t>協力役員</t>
    <rPh sb="0" eb="4">
      <t>キョウリョクヤクイン</t>
    </rPh>
    <phoneticPr fontId="1"/>
  </si>
  <si>
    <t>氏名</t>
    <rPh sb="0" eb="2">
      <t>シメイ</t>
    </rPh>
    <phoneticPr fontId="1"/>
  </si>
  <si>
    <t>役員資格</t>
    <rPh sb="0" eb="4">
      <t>ヤクインシカク</t>
    </rPh>
    <phoneticPr fontId="1"/>
  </si>
  <si>
    <t>リレー</t>
    <phoneticPr fontId="1"/>
  </si>
  <si>
    <t>(西暦)生年月日</t>
    <rPh sb="1" eb="3">
      <t>セイレキ</t>
    </rPh>
    <rPh sb="4" eb="8">
      <t>セイネンガッピ</t>
    </rPh>
    <phoneticPr fontId="1"/>
  </si>
  <si>
    <t>距離</t>
    <rPh sb="0" eb="2">
      <t>キョリ</t>
    </rPh>
    <phoneticPr fontId="1"/>
  </si>
  <si>
    <t>区分</t>
    <rPh sb="0" eb="2">
      <t>クブン</t>
    </rPh>
    <phoneticPr fontId="1"/>
  </si>
  <si>
    <t>区内在籍</t>
    <rPh sb="0" eb="2">
      <t>クナイ</t>
    </rPh>
    <rPh sb="2" eb="4">
      <t>ザイセキ</t>
    </rPh>
    <phoneticPr fontId="1"/>
  </si>
  <si>
    <t>記入例</t>
    <rPh sb="0" eb="3">
      <t>キニュウレイ</t>
    </rPh>
    <phoneticPr fontId="1"/>
  </si>
  <si>
    <t>連盟
使用欄</t>
    <rPh sb="0" eb="2">
      <t>レンメイ</t>
    </rPh>
    <rPh sb="3" eb="5">
      <t>シヨウ</t>
    </rPh>
    <rPh sb="5" eb="6">
      <t>ラン</t>
    </rPh>
    <phoneticPr fontId="1"/>
  </si>
  <si>
    <t>受付</t>
    <rPh sb="0" eb="2">
      <t>ウケツケ</t>
    </rPh>
    <phoneticPr fontId="1"/>
  </si>
  <si>
    <t>入力</t>
    <rPh sb="0" eb="2">
      <t>ニュウリョク</t>
    </rPh>
    <phoneticPr fontId="1"/>
  </si>
  <si>
    <t>男</t>
    <rPh sb="0" eb="1">
      <t>オトコ</t>
    </rPh>
    <phoneticPr fontId="1"/>
  </si>
  <si>
    <t>小学３年</t>
    <rPh sb="0" eb="2">
      <t>ショウガク</t>
    </rPh>
    <rPh sb="3" eb="4">
      <t>ネン</t>
    </rPh>
    <phoneticPr fontId="1"/>
  </si>
  <si>
    <t>自由形</t>
    <rPh sb="0" eb="3">
      <t>ジユウガタ</t>
    </rPh>
    <phoneticPr fontId="1"/>
  </si>
  <si>
    <t>在住</t>
    <rPh sb="0" eb="2">
      <t>ザイジュウ</t>
    </rPh>
    <phoneticPr fontId="1"/>
  </si>
  <si>
    <t>有</t>
    <rPh sb="0" eb="1">
      <t>アリ</t>
    </rPh>
    <phoneticPr fontId="1"/>
  </si>
  <si>
    <t>○</t>
    <phoneticPr fontId="1"/>
  </si>
  <si>
    <t>女</t>
    <rPh sb="0" eb="1">
      <t>オンナ</t>
    </rPh>
    <phoneticPr fontId="1"/>
  </si>
  <si>
    <t>小学４年</t>
    <rPh sb="0" eb="2">
      <t>ショウガク</t>
    </rPh>
    <rPh sb="3" eb="4">
      <t>ネン</t>
    </rPh>
    <phoneticPr fontId="1"/>
  </si>
  <si>
    <t>平泳ぎ</t>
    <rPh sb="0" eb="2">
      <t>ヒラオヨ</t>
    </rPh>
    <phoneticPr fontId="1"/>
  </si>
  <si>
    <t>在勤</t>
    <rPh sb="0" eb="2">
      <t>ザイキン</t>
    </rPh>
    <phoneticPr fontId="1"/>
  </si>
  <si>
    <t>無</t>
    <rPh sb="0" eb="1">
      <t>ナ</t>
    </rPh>
    <phoneticPr fontId="1"/>
  </si>
  <si>
    <t>小学５年</t>
    <rPh sb="0" eb="2">
      <t>ショウガク</t>
    </rPh>
    <rPh sb="3" eb="4">
      <t>ネン</t>
    </rPh>
    <phoneticPr fontId="1"/>
  </si>
  <si>
    <t>背泳ぎ</t>
    <rPh sb="0" eb="1">
      <t>セ</t>
    </rPh>
    <rPh sb="1" eb="2">
      <t>オヨ</t>
    </rPh>
    <phoneticPr fontId="1"/>
  </si>
  <si>
    <t>在学</t>
    <rPh sb="0" eb="2">
      <t>ザイガク</t>
    </rPh>
    <phoneticPr fontId="1"/>
  </si>
  <si>
    <t>回数</t>
    <rPh sb="0" eb="2">
      <t>カイスウ</t>
    </rPh>
    <phoneticPr fontId="1"/>
  </si>
  <si>
    <t>（全角）</t>
    <rPh sb="1" eb="3">
      <t>ゼンカク</t>
    </rPh>
    <phoneticPr fontId="1"/>
  </si>
  <si>
    <t>小学６年</t>
    <rPh sb="0" eb="2">
      <t>ショウガク</t>
    </rPh>
    <rPh sb="3" eb="4">
      <t>ネン</t>
    </rPh>
    <phoneticPr fontId="1"/>
  </si>
  <si>
    <t>バタフライ</t>
    <phoneticPr fontId="1"/>
  </si>
  <si>
    <t>在運動クラブ</t>
    <rPh sb="0" eb="1">
      <t>ザイ</t>
    </rPh>
    <rPh sb="1" eb="3">
      <t>ウンドウ</t>
    </rPh>
    <phoneticPr fontId="1"/>
  </si>
  <si>
    <t>開催日</t>
    <rPh sb="0" eb="3">
      <t>カイサイビ</t>
    </rPh>
    <phoneticPr fontId="1"/>
  </si>
  <si>
    <t>（西暦８桁）</t>
    <rPh sb="1" eb="3">
      <t>セイレキ</t>
    </rPh>
    <rPh sb="4" eb="5">
      <t>ケタ</t>
    </rPh>
    <phoneticPr fontId="1"/>
  </si>
  <si>
    <t>個人メドレー</t>
    <rPh sb="0" eb="2">
      <t>コジン</t>
    </rPh>
    <phoneticPr fontId="1"/>
  </si>
  <si>
    <t>エントリー単価</t>
    <rPh sb="5" eb="7">
      <t>タンカ</t>
    </rPh>
    <phoneticPr fontId="1"/>
  </si>
  <si>
    <t>壮年３０代</t>
    <rPh sb="0" eb="2">
      <t>ソウネン</t>
    </rPh>
    <rPh sb="4" eb="5">
      <t>ダイ</t>
    </rPh>
    <phoneticPr fontId="1"/>
  </si>
  <si>
    <t>小学</t>
    <rPh sb="0" eb="2">
      <t>ショウガク</t>
    </rPh>
    <phoneticPr fontId="1"/>
  </si>
  <si>
    <t>壮年４０代</t>
    <rPh sb="0" eb="2">
      <t>ソウネン</t>
    </rPh>
    <rPh sb="4" eb="5">
      <t>ダイ</t>
    </rPh>
    <phoneticPr fontId="1"/>
  </si>
  <si>
    <t>壮年５０代</t>
    <rPh sb="0" eb="2">
      <t>ソウネン</t>
    </rPh>
    <rPh sb="4" eb="5">
      <t>ダイ</t>
    </rPh>
    <phoneticPr fontId="1"/>
  </si>
  <si>
    <t>壮年６０代</t>
    <rPh sb="0" eb="2">
      <t>ソウネン</t>
    </rPh>
    <rPh sb="4" eb="5">
      <t>ダイ</t>
    </rPh>
    <phoneticPr fontId="1"/>
  </si>
  <si>
    <t>壮年</t>
    <rPh sb="0" eb="2">
      <t>ソウネン</t>
    </rPh>
    <phoneticPr fontId="1"/>
  </si>
  <si>
    <t>壮年７０歳以上</t>
    <rPh sb="0" eb="2">
      <t>ソウネン</t>
    </rPh>
    <rPh sb="4" eb="5">
      <t>サイ</t>
    </rPh>
    <rPh sb="5" eb="7">
      <t>イジョウ</t>
    </rPh>
    <phoneticPr fontId="1"/>
  </si>
  <si>
    <t>性別</t>
    <rPh sb="0" eb="1">
      <t>セイ</t>
    </rPh>
    <rPh sb="1" eb="2">
      <t>ベツ</t>
    </rPh>
    <phoneticPr fontId="1"/>
  </si>
  <si>
    <t>団体参加申込書</t>
    <rPh sb="0" eb="2">
      <t>ダンタイ</t>
    </rPh>
    <rPh sb="2" eb="4">
      <t>サンカ</t>
    </rPh>
    <phoneticPr fontId="1"/>
  </si>
  <si>
    <t>略称名フリガナ</t>
    <phoneticPr fontId="1"/>
  </si>
  <si>
    <t>リレー参加</t>
    <rPh sb="3" eb="5">
      <t>サンカ</t>
    </rPh>
    <phoneticPr fontId="1"/>
  </si>
  <si>
    <t>団体・参加種目</t>
    <rPh sb="0" eb="2">
      <t>ダンタイ</t>
    </rPh>
    <rPh sb="3" eb="5">
      <t>サンカ</t>
    </rPh>
    <phoneticPr fontId="1"/>
  </si>
  <si>
    <t>個人種目</t>
    <rPh sb="0" eb="4">
      <t>コジンシュモク</t>
    </rPh>
    <phoneticPr fontId="1"/>
  </si>
  <si>
    <t>リレー種目</t>
    <rPh sb="3" eb="5">
      <t>シュモク</t>
    </rPh>
    <phoneticPr fontId="1"/>
  </si>
  <si>
    <t>200m メドレーリレー</t>
    <phoneticPr fontId="1"/>
  </si>
  <si>
    <t>200m フリーリレー</t>
    <phoneticPr fontId="1"/>
  </si>
  <si>
    <t>壮年３０代</t>
    <phoneticPr fontId="1"/>
  </si>
  <si>
    <t>背泳ぎ</t>
    <rPh sb="0" eb="2">
      <t>セオヨ</t>
    </rPh>
    <phoneticPr fontId="1"/>
  </si>
  <si>
    <t>05</t>
    <phoneticPr fontId="1"/>
  </si>
  <si>
    <t>イタバシ ハナコ</t>
    <phoneticPr fontId="1"/>
  </si>
  <si>
    <t>板橋 花子</t>
    <phoneticPr fontId="1"/>
  </si>
  <si>
    <t>一般</t>
    <phoneticPr fontId="1"/>
  </si>
  <si>
    <t>個人メドレー</t>
    <phoneticPr fontId="1"/>
  </si>
  <si>
    <t>2</t>
    <phoneticPr fontId="1"/>
  </si>
  <si>
    <t>40</t>
    <phoneticPr fontId="1"/>
  </si>
  <si>
    <t>00</t>
    <phoneticPr fontId="1"/>
  </si>
  <si>
    <t>在住</t>
    <phoneticPr fontId="1"/>
  </si>
  <si>
    <t>板橋 太郎</t>
    <phoneticPr fontId="1"/>
  </si>
  <si>
    <t>イタバシ タロウ</t>
    <phoneticPr fontId="1"/>
  </si>
  <si>
    <t>背泳ぎ</t>
    <phoneticPr fontId="1"/>
  </si>
  <si>
    <t>35</t>
    <phoneticPr fontId="1"/>
  </si>
  <si>
    <t>50</t>
    <phoneticPr fontId="1"/>
  </si>
  <si>
    <t>小学</t>
    <rPh sb="0" eb="2">
      <t>ショウガク</t>
    </rPh>
    <phoneticPr fontId="1"/>
  </si>
  <si>
    <t>中学</t>
    <rPh sb="0" eb="2">
      <t>チュウガク</t>
    </rPh>
    <phoneticPr fontId="1"/>
  </si>
  <si>
    <t>一般</t>
    <rPh sb="0" eb="2">
      <t>イッパン</t>
    </rPh>
    <phoneticPr fontId="1"/>
  </si>
  <si>
    <t>壮年</t>
    <rPh sb="0" eb="2">
      <t>ソウネン</t>
    </rPh>
    <phoneticPr fontId="1"/>
  </si>
  <si>
    <t>返信</t>
    <rPh sb="0" eb="2">
      <t>ヘンシン</t>
    </rPh>
    <phoneticPr fontId="1"/>
  </si>
  <si>
    <t>/</t>
    <phoneticPr fontId="1"/>
  </si>
  <si>
    <t>✉</t>
    <phoneticPr fontId="1"/>
  </si>
  <si>
    <t>最低生年月日</t>
    <rPh sb="0" eb="2">
      <t>サイテイ</t>
    </rPh>
    <rPh sb="2" eb="6">
      <t>セイネンガッピ</t>
    </rPh>
    <phoneticPr fontId="1"/>
  </si>
  <si>
    <t>※氏名（フリガナ）は姓と名の間に半角スペースを入れること</t>
    <phoneticPr fontId="1"/>
  </si>
  <si>
    <t>フリーリレー</t>
    <phoneticPr fontId="1"/>
  </si>
  <si>
    <t>メドレーリレー</t>
    <phoneticPr fontId="1"/>
  </si>
  <si>
    <t>両方</t>
    <rPh sb="0" eb="2">
      <t>リョウホウ</t>
    </rPh>
    <phoneticPr fontId="1"/>
  </si>
  <si>
    <t>※氏名（フリガナ）は姓と名の間に半角スペースを入れること</t>
  </si>
  <si>
    <t>該当無</t>
    <rPh sb="0" eb="2">
      <t>ガイトウ</t>
    </rPh>
    <rPh sb="2" eb="3">
      <t>ナシ</t>
    </rPh>
    <phoneticPr fontId="1"/>
  </si>
  <si>
    <t>※参加者が６名以上は２枚目に続きを入力</t>
    <rPh sb="1" eb="4">
      <t>サンカシャ</t>
    </rPh>
    <rPh sb="6" eb="7">
      <t>メイ</t>
    </rPh>
    <rPh sb="7" eb="9">
      <t>イジョウ</t>
    </rPh>
    <rPh sb="11" eb="13">
      <t>マイメ</t>
    </rPh>
    <rPh sb="14" eb="15">
      <t>ツヅ</t>
    </rPh>
    <rPh sb="17" eb="19">
      <t>ニュウリョク</t>
    </rPh>
    <phoneticPr fontId="1"/>
  </si>
  <si>
    <t>※参加者が１４名以上は３枚目に続きを入力</t>
    <rPh sb="1" eb="4">
      <t>サンカシャ</t>
    </rPh>
    <rPh sb="7" eb="8">
      <t>メイ</t>
    </rPh>
    <rPh sb="8" eb="10">
      <t>イジョウ</t>
    </rPh>
    <rPh sb="12" eb="14">
      <t>マイメ</t>
    </rPh>
    <rPh sb="15" eb="16">
      <t>ツヅ</t>
    </rPh>
    <rPh sb="18" eb="20">
      <t>ニュウリョク</t>
    </rPh>
    <phoneticPr fontId="1"/>
  </si>
  <si>
    <t>※参加者が２２名以上は４枚目に続きを入力</t>
    <rPh sb="1" eb="4">
      <t>サンカシャ</t>
    </rPh>
    <rPh sb="7" eb="8">
      <t>メイ</t>
    </rPh>
    <rPh sb="8" eb="10">
      <t>イジョウ</t>
    </rPh>
    <rPh sb="12" eb="14">
      <t>マイメ</t>
    </rPh>
    <rPh sb="15" eb="16">
      <t>ツヅ</t>
    </rPh>
    <rPh sb="18" eb="20">
      <t>ニュウリョク</t>
    </rPh>
    <phoneticPr fontId="1"/>
  </si>
  <si>
    <t>一般</t>
  </si>
  <si>
    <t>壮年</t>
  </si>
  <si>
    <t>選手（協力役員含む）および引率者全員の健康管理は申込責任者の責任において徹底します</t>
    <rPh sb="0" eb="2">
      <t>センシュ</t>
    </rPh>
    <rPh sb="3" eb="5">
      <t>キョウリョク</t>
    </rPh>
    <rPh sb="5" eb="7">
      <t>ヤクイン</t>
    </rPh>
    <rPh sb="7" eb="8">
      <t>フク</t>
    </rPh>
    <rPh sb="13" eb="16">
      <t>インソツシャ</t>
    </rPh>
    <rPh sb="16" eb="18">
      <t>ゼンイン</t>
    </rPh>
    <rPh sb="19" eb="23">
      <t>ケンコウカンリ</t>
    </rPh>
    <rPh sb="24" eb="26">
      <t>モウシコミ</t>
    </rPh>
    <rPh sb="26" eb="29">
      <t>セキニンシャ</t>
    </rPh>
    <rPh sb="30" eb="32">
      <t>セキニン</t>
    </rPh>
    <rPh sb="36" eb="38">
      <t>テッテイ</t>
    </rPh>
    <phoneticPr fontId="1"/>
  </si>
  <si>
    <t>注)</t>
    <rPh sb="0" eb="1">
      <t>チュウ</t>
    </rPh>
    <phoneticPr fontId="1"/>
  </si>
  <si>
    <t>*</t>
    <phoneticPr fontId="1"/>
  </si>
  <si>
    <t>*</t>
    <phoneticPr fontId="1"/>
  </si>
  <si>
    <t>フリガナ</t>
  </si>
  <si>
    <t>団 体 名</t>
    <rPh sb="0" eb="1">
      <t>ダン</t>
    </rPh>
    <rPh sb="2" eb="3">
      <t>カラダ</t>
    </rPh>
    <rPh sb="4" eb="5">
      <t>ナ</t>
    </rPh>
    <phoneticPr fontId="1"/>
  </si>
  <si>
    <t>人数</t>
    <rPh sb="0" eb="2">
      <t>ニンズウ</t>
    </rPh>
    <phoneticPr fontId="1"/>
  </si>
  <si>
    <t>申込責任者</t>
  </si>
  <si>
    <t>参 加 費</t>
    <rPh sb="0" eb="1">
      <t>サン</t>
    </rPh>
    <rPh sb="2" eb="3">
      <t>カ</t>
    </rPh>
    <rPh sb="4" eb="5">
      <t>ヒ</t>
    </rPh>
    <phoneticPr fontId="1"/>
  </si>
  <si>
    <r>
      <rPr>
        <b/>
        <sz val="11"/>
        <color theme="1"/>
        <rFont val="游ゴシック"/>
        <family val="3"/>
        <charset val="128"/>
        <scheme val="minor"/>
      </rPr>
      <t>略称名</t>
    </r>
    <r>
      <rPr>
        <sz val="11"/>
        <color theme="1"/>
        <rFont val="游ゴシック"/>
        <family val="2"/>
        <charset val="128"/>
        <scheme val="minor"/>
      </rPr>
      <t>(７文字以内)</t>
    </r>
    <rPh sb="5" eb="9">
      <t>モジイナイ</t>
    </rPh>
    <phoneticPr fontId="1"/>
  </si>
  <si>
    <t>連盟　記入</t>
    <rPh sb="0" eb="2">
      <t>レンメイ</t>
    </rPh>
    <rPh sb="3" eb="5">
      <t>キニュウ</t>
    </rPh>
    <phoneticPr fontId="1"/>
  </si>
  <si>
    <t>住　所</t>
    <rPh sb="0" eb="1">
      <t>ジュウ</t>
    </rPh>
    <rPh sb="2" eb="3">
      <t>ショ</t>
    </rPh>
    <phoneticPr fontId="1"/>
  </si>
  <si>
    <t>一　般</t>
    <rPh sb="0" eb="1">
      <t>イチ</t>
    </rPh>
    <rPh sb="2" eb="3">
      <t>ハン</t>
    </rPh>
    <phoneticPr fontId="1"/>
  </si>
  <si>
    <t>壮　年</t>
    <rPh sb="0" eb="1">
      <t>ソウ</t>
    </rPh>
    <rPh sb="2" eb="3">
      <t>トシ</t>
    </rPh>
    <phoneticPr fontId="1"/>
  </si>
  <si>
    <t>枚</t>
    <rPh sb="0" eb="1">
      <t>マイ</t>
    </rPh>
    <phoneticPr fontId="1"/>
  </si>
  <si>
    <t>【女子】１枚目/</t>
    <rPh sb="1" eb="3">
      <t>ジョシ</t>
    </rPh>
    <rPh sb="5" eb="7">
      <t>マイメ</t>
    </rPh>
    <phoneticPr fontId="1"/>
  </si>
  <si>
    <t>【男子】１枚目/</t>
    <rPh sb="1" eb="3">
      <t>ダンシ</t>
    </rPh>
    <rPh sb="5" eb="7">
      <t>マイメ</t>
    </rPh>
    <phoneticPr fontId="1"/>
  </si>
  <si>
    <t>＊</t>
    <phoneticPr fontId="1"/>
  </si>
  <si>
    <t>合 計</t>
    <rPh sb="0" eb="1">
      <t>ゴウ</t>
    </rPh>
    <rPh sb="2" eb="3">
      <t>ケイ</t>
    </rPh>
    <phoneticPr fontId="1"/>
  </si>
  <si>
    <t>引 率 者</t>
    <rPh sb="0" eb="1">
      <t>イン</t>
    </rPh>
    <rPh sb="2" eb="3">
      <t>リツ</t>
    </rPh>
    <rPh sb="4" eb="5">
      <t>モノ</t>
    </rPh>
    <phoneticPr fontId="1"/>
  </si>
  <si>
    <t>回　板橋区民スポーツ大会水泳競技会</t>
    <rPh sb="0" eb="1">
      <t>カイ</t>
    </rPh>
    <rPh sb="2" eb="5">
      <t>イタバシク</t>
    </rPh>
    <rPh sb="5" eb="6">
      <t>ミン</t>
    </rPh>
    <rPh sb="10" eb="12">
      <t>タイカイ</t>
    </rPh>
    <rPh sb="12" eb="14">
      <t>スイエイ</t>
    </rPh>
    <rPh sb="14" eb="16">
      <t>キョウギ</t>
    </rPh>
    <rPh sb="16" eb="17">
      <t>カイ</t>
    </rPh>
    <phoneticPr fontId="1"/>
  </si>
  <si>
    <t>(西暦)生年月日</t>
    <rPh sb="1" eb="3">
      <t>セイレキ</t>
    </rPh>
    <phoneticPr fontId="1"/>
  </si>
  <si>
    <t>受信日時</t>
    <rPh sb="0" eb="2">
      <t>ジュシン</t>
    </rPh>
    <rPh sb="2" eb="3">
      <t>ヒ</t>
    </rPh>
    <rPh sb="3" eb="4">
      <t>ジ</t>
    </rPh>
    <phoneticPr fontId="1"/>
  </si>
  <si>
    <t>＊欄は入力しない</t>
    <phoneticPr fontId="1"/>
  </si>
  <si>
    <t>　撮影許可申請</t>
    <rPh sb="1" eb="3">
      <t>サツエイ</t>
    </rPh>
    <rPh sb="3" eb="5">
      <t>キョカ</t>
    </rPh>
    <rPh sb="5" eb="7">
      <t>シンセイ</t>
    </rPh>
    <phoneticPr fontId="1"/>
  </si>
  <si>
    <t>応援者</t>
    <rPh sb="0" eb="3">
      <t>オウエンシャ</t>
    </rPh>
    <phoneticPr fontId="1"/>
  </si>
  <si>
    <t>円 ×</t>
    <rPh sb="0" eb="1">
      <t>エン</t>
    </rPh>
    <phoneticPr fontId="1"/>
  </si>
  <si>
    <t>女子</t>
    <rPh sb="0" eb="1">
      <t>オンナ</t>
    </rPh>
    <rPh sb="1" eb="2">
      <t>コ</t>
    </rPh>
    <phoneticPr fontId="1"/>
  </si>
  <si>
    <t>男子</t>
    <rPh sb="0" eb="1">
      <t>オトコ</t>
    </rPh>
    <rPh sb="1" eb="2">
      <t>コ</t>
    </rPh>
    <phoneticPr fontId="1"/>
  </si>
  <si>
    <t>合　計</t>
    <rPh sb="0" eb="1">
      <t>ゴウ</t>
    </rPh>
    <rPh sb="2" eb="3">
      <t>ケイ</t>
    </rPh>
    <phoneticPr fontId="1"/>
  </si>
  <si>
    <t>日</t>
    <rPh sb="0" eb="1">
      <t>ヒ</t>
    </rPh>
    <phoneticPr fontId="1"/>
  </si>
  <si>
    <t>NO．１</t>
    <phoneticPr fontId="1"/>
  </si>
  <si>
    <t>以下を同意の上、必要事項を記入して大会受付に申請します</t>
    <rPh sb="0" eb="2">
      <t>イカ</t>
    </rPh>
    <rPh sb="3" eb="5">
      <t>ドウイ</t>
    </rPh>
    <rPh sb="6" eb="7">
      <t>ウエ</t>
    </rPh>
    <rPh sb="8" eb="12">
      <t>ヒツヨウジコウ</t>
    </rPh>
    <rPh sb="13" eb="15">
      <t>キニュウ</t>
    </rPh>
    <rPh sb="17" eb="19">
      <t>タイカイ</t>
    </rPh>
    <rPh sb="19" eb="21">
      <t>ウケツケ</t>
    </rPh>
    <rPh sb="22" eb="24">
      <t>シンセイ</t>
    </rPh>
    <phoneticPr fontId="1"/>
  </si>
  <si>
    <t xml:space="preserve">①会場図にて確認のうえ、プールサイド指定場所でのみ撮影すること　　　 </t>
    <phoneticPr fontId="1"/>
  </si>
  <si>
    <t>④私的に撮影した動画等をインターネット等の公な場に公開しない</t>
    <phoneticPr fontId="1"/>
  </si>
  <si>
    <t>⑤競技進行の妨げにならないようご協力ください</t>
    <phoneticPr fontId="1"/>
  </si>
  <si>
    <t>⑥常時、撮影許可証を見えるようにすること</t>
    <rPh sb="1" eb="3">
      <t>ジョウジ</t>
    </rPh>
    <rPh sb="4" eb="9">
      <t>サツエイキョカショウ</t>
    </rPh>
    <rPh sb="10" eb="11">
      <t>ミ</t>
    </rPh>
    <phoneticPr fontId="1"/>
  </si>
  <si>
    <t>NO.</t>
    <phoneticPr fontId="1"/>
  </si>
  <si>
    <t>電話番号</t>
  </si>
  <si>
    <t>引率</t>
  </si>
  <si>
    <t xml:space="preserve">選手 </t>
    <rPh sb="0" eb="2">
      <t>センシュ</t>
    </rPh>
    <phoneticPr fontId="1"/>
  </si>
  <si>
    <t>団体 撮影許可申請書</t>
    <rPh sb="0" eb="2">
      <t>ダンタイ</t>
    </rPh>
    <rPh sb="3" eb="7">
      <t>サツエイキョカ</t>
    </rPh>
    <rPh sb="7" eb="10">
      <t>シンセイショ</t>
    </rPh>
    <phoneticPr fontId="1"/>
  </si>
  <si>
    <t>月</t>
    <rPh sb="0" eb="1">
      <t>ツキ</t>
    </rPh>
    <phoneticPr fontId="1"/>
  </si>
  <si>
    <t>*</t>
  </si>
  <si>
    <t>※必要書類を送ります</t>
  </si>
  <si>
    <t xml:space="preserve">練習場所 </t>
    <rPh sb="0" eb="2">
      <t>レンシュウ</t>
    </rPh>
    <rPh sb="2" eb="4">
      <t>バショ</t>
    </rPh>
    <phoneticPr fontId="1"/>
  </si>
  <si>
    <t>板橋区</t>
    <phoneticPr fontId="1"/>
  </si>
  <si>
    <r>
      <t xml:space="preserve"> ※ </t>
    </r>
    <r>
      <rPr>
        <b/>
        <u val="double"/>
        <sz val="9"/>
        <color theme="1"/>
        <rFont val="游ゴシック"/>
        <family val="3"/>
        <charset val="128"/>
        <scheme val="minor"/>
      </rPr>
      <t>区内在籍</t>
    </r>
    <r>
      <rPr>
        <u val="double"/>
        <sz val="9"/>
        <color theme="1"/>
        <rFont val="游ゴシック"/>
        <family val="3"/>
        <charset val="128"/>
        <scheme val="minor"/>
      </rPr>
      <t>欄が「</t>
    </r>
    <r>
      <rPr>
        <b/>
        <u val="double"/>
        <sz val="9"/>
        <color theme="1"/>
        <rFont val="游ゴシック"/>
        <family val="3"/>
        <charset val="128"/>
        <scheme val="minor"/>
      </rPr>
      <t>該当無</t>
    </r>
    <r>
      <rPr>
        <u val="double"/>
        <sz val="9"/>
        <color theme="1"/>
        <rFont val="游ゴシック"/>
        <family val="3"/>
        <charset val="128"/>
        <scheme val="minor"/>
      </rPr>
      <t>」参加者かいる団体は、必ず区内練習場所を入力</t>
    </r>
    <rPh sb="3" eb="4">
      <t>ク</t>
    </rPh>
    <rPh sb="4" eb="5">
      <t>ナイ</t>
    </rPh>
    <rPh sb="5" eb="7">
      <t>ザイセキ</t>
    </rPh>
    <rPh sb="7" eb="8">
      <t>ラン</t>
    </rPh>
    <rPh sb="10" eb="12">
      <t>ガイトウ</t>
    </rPh>
    <rPh sb="12" eb="13">
      <t>ナシ</t>
    </rPh>
    <rPh sb="14" eb="16">
      <t>サンカ</t>
    </rPh>
    <rPh sb="16" eb="17">
      <t>シャ</t>
    </rPh>
    <rPh sb="20" eb="22">
      <t>ダンタイ</t>
    </rPh>
    <rPh sb="24" eb="25">
      <t>カナラ</t>
    </rPh>
    <rPh sb="26" eb="28">
      <t>クナイ</t>
    </rPh>
    <rPh sb="28" eb="32">
      <t>レンシュウバショ</t>
    </rPh>
    <rPh sb="33" eb="35">
      <t>ニュウリョク</t>
    </rPh>
    <phoneticPr fontId="1"/>
  </si>
  <si>
    <t>連絡先</t>
    <rPh sb="0" eb="3">
      <t>レンラクサキ</t>
    </rPh>
    <phoneticPr fontId="1"/>
  </si>
  <si>
    <r>
      <t>連絡用</t>
    </r>
    <r>
      <rPr>
        <sz val="11"/>
        <color theme="1"/>
        <rFont val="Segoe UI Symbol"/>
        <family val="2"/>
      </rPr>
      <t>✉</t>
    </r>
    <r>
      <rPr>
        <sz val="11"/>
        <color theme="1"/>
        <rFont val="游ゴシック"/>
        <family val="2"/>
        <charset val="128"/>
        <scheme val="minor"/>
      </rPr>
      <t>アドレス</t>
    </r>
    <phoneticPr fontId="1"/>
  </si>
  <si>
    <t>※申込と異なる場合に入力</t>
    <rPh sb="11" eb="12">
      <t>リョク</t>
    </rPh>
    <phoneticPr fontId="1"/>
  </si>
  <si>
    <t>※参加人数にかかわらず２名必須</t>
    <rPh sb="1" eb="3">
      <t>サンカ</t>
    </rPh>
    <rPh sb="3" eb="5">
      <t>ニンズウ</t>
    </rPh>
    <rPh sb="12" eb="13">
      <t>メイ</t>
    </rPh>
    <rPh sb="13" eb="15">
      <t>ヒッス</t>
    </rPh>
    <phoneticPr fontId="1"/>
  </si>
  <si>
    <t>～</t>
    <phoneticPr fontId="1"/>
  </si>
  <si>
    <t>氏　名</t>
    <phoneticPr fontId="1"/>
  </si>
  <si>
    <t>住　所</t>
    <phoneticPr fontId="1"/>
  </si>
  <si>
    <r>
      <rPr>
        <b/>
        <sz val="11"/>
        <color theme="1"/>
        <rFont val="游ゴシック"/>
        <family val="3"/>
        <charset val="128"/>
        <scheme val="minor"/>
      </rPr>
      <t>緊急連絡先名</t>
    </r>
    <r>
      <rPr>
        <sz val="11"/>
        <color theme="1"/>
        <rFont val="游ゴシック"/>
        <family val="3"/>
        <charset val="128"/>
        <scheme val="minor"/>
      </rPr>
      <t>(カタカナ)</t>
    </r>
    <rPh sb="0" eb="5">
      <t>キンキュウレンラクサキ</t>
    </rPh>
    <rPh sb="5" eb="6">
      <t>ナ</t>
    </rPh>
    <phoneticPr fontId="1"/>
  </si>
  <si>
    <t>緊急連絡先</t>
    <rPh sb="0" eb="2">
      <t>キンキュウ</t>
    </rPh>
    <rPh sb="2" eb="5">
      <t>レンラクサキ</t>
    </rPh>
    <phoneticPr fontId="1"/>
  </si>
  <si>
    <r>
      <t>団体名</t>
    </r>
    <r>
      <rPr>
        <sz val="14"/>
        <color theme="1"/>
        <rFont val="游ゴシック"/>
        <family val="3"/>
        <charset val="128"/>
        <scheme val="minor"/>
      </rPr>
      <t>*</t>
    </r>
    <rPh sb="0" eb="3">
      <t>ダンタイナ</t>
    </rPh>
    <phoneticPr fontId="1"/>
  </si>
  <si>
    <r>
      <rPr>
        <sz val="18"/>
        <color theme="1"/>
        <rFont val="游ゴシック"/>
        <family val="3"/>
        <charset val="128"/>
        <scheme val="minor"/>
      </rPr>
      <t>*</t>
    </r>
    <r>
      <rPr>
        <sz val="11"/>
        <color theme="1"/>
        <rFont val="游ゴシック"/>
        <family val="3"/>
        <charset val="128"/>
        <scheme val="minor"/>
      </rPr>
      <t>男子</t>
    </r>
    <r>
      <rPr>
        <sz val="11"/>
        <color theme="1"/>
        <rFont val="游ゴシック"/>
        <family val="2"/>
        <charset val="128"/>
        <scheme val="minor"/>
      </rPr>
      <t>参加種目数：</t>
    </r>
    <rPh sb="1" eb="3">
      <t>ダンシ</t>
    </rPh>
    <rPh sb="3" eb="5">
      <t>サンカ</t>
    </rPh>
    <rPh sb="5" eb="7">
      <t>シュモク</t>
    </rPh>
    <rPh sb="7" eb="8">
      <t>スウ</t>
    </rPh>
    <phoneticPr fontId="1"/>
  </si>
  <si>
    <t>７８</t>
    <phoneticPr fontId="1"/>
  </si>
  <si>
    <t xml:space="preserve">: </t>
    <phoneticPr fontId="1"/>
  </si>
  <si>
    <t>／</t>
    <phoneticPr fontId="1"/>
  </si>
  <si>
    <t>　参加者</t>
    <rPh sb="1" eb="3">
      <t>サンカ</t>
    </rPh>
    <rPh sb="3" eb="4">
      <t>シャ</t>
    </rPh>
    <phoneticPr fontId="1"/>
  </si>
  <si>
    <t>　応援入場者</t>
    <rPh sb="1" eb="3">
      <t>オウエン</t>
    </rPh>
    <rPh sb="3" eb="5">
      <t>ニュウジョウ</t>
    </rPh>
    <rPh sb="5" eb="6">
      <t>シャ</t>
    </rPh>
    <phoneticPr fontId="1"/>
  </si>
  <si>
    <t>③被写体は該当選手のみとし、他の選手やプール施設内にカメラを向けないように注意すること</t>
    <rPh sb="14" eb="15">
      <t>ホカ</t>
    </rPh>
    <phoneticPr fontId="1"/>
  </si>
  <si>
    <t>該当</t>
    <rPh sb="0" eb="2">
      <t>ガイトウ</t>
    </rPh>
    <phoneticPr fontId="1"/>
  </si>
  <si>
    <t>上記文に同意</t>
    <phoneticPr fontId="1"/>
  </si>
  <si>
    <t>女子参加種目数：</t>
    <rPh sb="0" eb="2">
      <t>ジョシ</t>
    </rPh>
    <rPh sb="2" eb="4">
      <t>サンカ</t>
    </rPh>
    <rPh sb="4" eb="6">
      <t>シュモク</t>
    </rPh>
    <rPh sb="6" eb="7">
      <t>スウ</t>
    </rPh>
    <phoneticPr fontId="1"/>
  </si>
  <si>
    <t>ＮＯ.</t>
    <phoneticPr fontId="1"/>
  </si>
  <si>
    <t>＊年齢</t>
    <rPh sb="1" eb="3">
      <t>ネンレイ</t>
    </rPh>
    <phoneticPr fontId="1"/>
  </si>
  <si>
    <t>*年齢</t>
    <rPh sb="1" eb="3">
      <t>ネンレイ</t>
    </rPh>
    <phoneticPr fontId="1"/>
  </si>
  <si>
    <t>参加種目入力後、</t>
  </si>
  <si>
    <t>に表示される数字を確認すること</t>
    <phoneticPr fontId="1"/>
  </si>
  <si>
    <t>【女子】２枚目/*</t>
    <rPh sb="1" eb="3">
      <t>ジョシ</t>
    </rPh>
    <rPh sb="4" eb="6">
      <t>マイメ</t>
    </rPh>
    <phoneticPr fontId="1"/>
  </si>
  <si>
    <t>【女子】３枚目/*</t>
    <rPh sb="1" eb="3">
      <t>ジョシ</t>
    </rPh>
    <rPh sb="5" eb="7">
      <t>マイメ</t>
    </rPh>
    <phoneticPr fontId="1"/>
  </si>
  <si>
    <t>【女子】４枚目/*</t>
    <rPh sb="1" eb="3">
      <t>ジョシ</t>
    </rPh>
    <rPh sb="5" eb="7">
      <t>マイメ</t>
    </rPh>
    <phoneticPr fontId="1"/>
  </si>
  <si>
    <t>【男子】２枚目/*</t>
    <rPh sb="1" eb="3">
      <t>ダンシ</t>
    </rPh>
    <rPh sb="5" eb="7">
      <t>マイメ</t>
    </rPh>
    <phoneticPr fontId="1"/>
  </si>
  <si>
    <t>【男子】３枚目/*</t>
    <rPh sb="1" eb="3">
      <t>ダンシ</t>
    </rPh>
    <rPh sb="5" eb="7">
      <t>マイメ</t>
    </rPh>
    <phoneticPr fontId="1"/>
  </si>
  <si>
    <t>【男子】４枚目/*</t>
    <rPh sb="1" eb="3">
      <t>ダンシ</t>
    </rPh>
    <rPh sb="5" eb="7">
      <t>マイメ</t>
    </rPh>
    <phoneticPr fontId="1"/>
  </si>
  <si>
    <t>団体名*</t>
    <rPh sb="0" eb="2">
      <t>ダンタイ</t>
    </rPh>
    <rPh sb="2" eb="3">
      <t>ナ</t>
    </rPh>
    <phoneticPr fontId="1"/>
  </si>
  <si>
    <t>板橋区民スポーツ大会水泳競技会 要項を理解し同意の上、太枠内の必要事項を全て記入し申込みいたします</t>
    <rPh sb="0" eb="3">
      <t>イタバシク</t>
    </rPh>
    <rPh sb="3" eb="4">
      <t>ミン</t>
    </rPh>
    <rPh sb="8" eb="10">
      <t>タイカイ</t>
    </rPh>
    <rPh sb="9" eb="10">
      <t>カイ</t>
    </rPh>
    <rPh sb="10" eb="12">
      <t>スイエイ</t>
    </rPh>
    <rPh sb="12" eb="14">
      <t>キョウギ</t>
    </rPh>
    <rPh sb="14" eb="15">
      <t>カイ</t>
    </rPh>
    <rPh sb="16" eb="18">
      <t>ヨウコウ</t>
    </rPh>
    <rPh sb="19" eb="21">
      <t>リカイ</t>
    </rPh>
    <rPh sb="22" eb="24">
      <t>ドウイ</t>
    </rPh>
    <rPh sb="25" eb="26">
      <t>ウエ</t>
    </rPh>
    <rPh sb="41" eb="43">
      <t>モウシコミ</t>
    </rPh>
    <phoneticPr fontId="1"/>
  </si>
  <si>
    <t>第78回板橋区民スポーツ大会水泳競技会</t>
    <rPh sb="0" eb="1">
      <t>ダイ</t>
    </rPh>
    <rPh sb="3" eb="4">
      <t>カイ</t>
    </rPh>
    <rPh sb="4" eb="6">
      <t>イタバシ</t>
    </rPh>
    <rPh sb="6" eb="7">
      <t>ク</t>
    </rPh>
    <rPh sb="7" eb="8">
      <t>ミン</t>
    </rPh>
    <rPh sb="12" eb="14">
      <t>タイカイ</t>
    </rPh>
    <rPh sb="14" eb="19">
      <t>スイエイキョウギカイ</t>
    </rPh>
    <phoneticPr fontId="1"/>
  </si>
  <si>
    <t>令和７年</t>
    <rPh sb="0" eb="2">
      <t>レイワ</t>
    </rPh>
    <rPh sb="3" eb="4">
      <t>ネン</t>
    </rPh>
    <phoneticPr fontId="1"/>
  </si>
  <si>
    <t>②フラッシュ・三脚等は使用禁止</t>
    <rPh sb="9" eb="10">
      <t>トウ</t>
    </rPh>
    <phoneticPr fontId="1"/>
  </si>
  <si>
    <t>第78回板橋区民スポーツ大会</t>
    <rPh sb="0" eb="1">
      <t>ダイ</t>
    </rPh>
    <phoneticPr fontId="1"/>
  </si>
  <si>
    <r>
      <t>第</t>
    </r>
    <r>
      <rPr>
        <sz val="9"/>
        <rFont val="游ゴシック"/>
        <family val="2"/>
        <charset val="128"/>
        <scheme val="minor"/>
      </rPr>
      <t>78回</t>
    </r>
    <r>
      <rPr>
        <sz val="9"/>
        <rFont val="游ゴシック"/>
        <family val="3"/>
        <charset val="128"/>
        <scheme val="minor"/>
      </rPr>
      <t>板橋区民スポーツ大会</t>
    </r>
    <rPh sb="0" eb="1">
      <t>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</si>
</sst>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64">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1"/>
      <color theme="1"/>
      <name val="游ゴシック"/>
      <family val="2"/>
      <charset val="128"/>
    </font>
    <font>
      <b/>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6"/>
      <color theme="1"/>
      <name val="游ゴシック"/>
      <family val="2"/>
      <charset val="128"/>
      <scheme val="minor"/>
    </font>
    <font>
      <sz val="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b/>
      <sz val="10"/>
      <color theme="2" tint="-9.9978637043366805E-2"/>
      <name val="游ゴシック"/>
      <family val="3"/>
      <charset val="128"/>
      <scheme val="minor"/>
    </font>
    <font>
      <b/>
      <sz val="11"/>
      <color theme="2" tint="-9.9978637043366805E-2"/>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Segoe UI Symbol"/>
      <family val="2"/>
    </font>
    <font>
      <b/>
      <sz val="18"/>
      <color theme="2" tint="-9.9978637043366805E-2"/>
      <name val="Segoe UI Symbol"/>
      <family val="1"/>
    </font>
    <font>
      <u/>
      <sz val="11"/>
      <color theme="10"/>
      <name val="游ゴシック"/>
      <family val="2"/>
      <charset val="128"/>
      <scheme val="minor"/>
    </font>
    <font>
      <sz val="10.5"/>
      <name val="游ゴシック"/>
      <family val="3"/>
      <charset val="128"/>
      <scheme val="minor"/>
    </font>
    <font>
      <b/>
      <sz val="11"/>
      <name val="游ゴシック"/>
      <family val="3"/>
      <charset val="128"/>
      <scheme val="minor"/>
    </font>
    <font>
      <sz val="11"/>
      <name val="游ゴシック"/>
      <family val="3"/>
      <charset val="128"/>
      <scheme val="minor"/>
    </font>
    <font>
      <b/>
      <sz val="16"/>
      <name val="游ゴシック"/>
      <family val="3"/>
      <charset val="128"/>
      <scheme val="minor"/>
    </font>
    <font>
      <sz val="14"/>
      <name val="游ゴシック"/>
      <family val="3"/>
      <charset val="128"/>
      <scheme val="minor"/>
    </font>
    <font>
      <sz val="8"/>
      <name val="游ゴシック"/>
      <family val="3"/>
      <charset val="128"/>
      <scheme val="minor"/>
    </font>
    <font>
      <sz val="11"/>
      <name val="游ゴシック"/>
      <family val="2"/>
      <charset val="128"/>
      <scheme val="minor"/>
    </font>
    <font>
      <b/>
      <u/>
      <sz val="11"/>
      <color theme="5"/>
      <name val="游ゴシック"/>
      <family val="3"/>
      <charset val="128"/>
      <scheme val="minor"/>
    </font>
    <font>
      <b/>
      <sz val="14"/>
      <color theme="2" tint="-9.9978637043366805E-2"/>
      <name val="游ゴシック"/>
      <family val="3"/>
      <charset val="128"/>
      <scheme val="minor"/>
    </font>
    <font>
      <sz val="11"/>
      <color theme="2" tint="-0.249977111117893"/>
      <name val="游ゴシック"/>
      <family val="3"/>
      <charset val="128"/>
      <scheme val="minor"/>
    </font>
    <font>
      <b/>
      <sz val="8"/>
      <color theme="2" tint="-9.9978637043366805E-2"/>
      <name val="游ゴシック"/>
      <family val="3"/>
      <charset val="128"/>
      <scheme val="minor"/>
    </font>
    <font>
      <sz val="9"/>
      <color rgb="FFFF0000"/>
      <name val="游ゴシック"/>
      <family val="3"/>
      <charset val="128"/>
      <scheme val="minor"/>
    </font>
    <font>
      <sz val="12"/>
      <name val="AR P丸ゴシック体M"/>
      <family val="3"/>
      <charset val="128"/>
    </font>
    <font>
      <sz val="12"/>
      <color rgb="FFFF0000"/>
      <name val="AR P丸ゴシック体M"/>
      <family val="3"/>
      <charset val="128"/>
    </font>
    <font>
      <sz val="11"/>
      <color rgb="FFFF0000"/>
      <name val="游ゴシック"/>
      <family val="2"/>
      <charset val="128"/>
      <scheme val="minor"/>
    </font>
    <font>
      <sz val="9"/>
      <name val="游ゴシック"/>
      <family val="3"/>
      <charset val="128"/>
      <scheme val="minor"/>
    </font>
    <font>
      <sz val="18"/>
      <color theme="1"/>
      <name val="游ゴシック"/>
      <family val="3"/>
      <charset val="128"/>
      <scheme val="minor"/>
    </font>
    <font>
      <sz val="14"/>
      <color theme="1"/>
      <name val="游ゴシック"/>
      <family val="3"/>
      <charset val="128"/>
      <scheme val="minor"/>
    </font>
    <font>
      <sz val="12"/>
      <color theme="1"/>
      <name val="AR P丸ゴシック体M"/>
      <family val="3"/>
      <charset val="128"/>
    </font>
    <font>
      <sz val="14"/>
      <color theme="1"/>
      <name val="AR P丸ゴシック体M"/>
      <family val="3"/>
      <charset val="128"/>
    </font>
    <font>
      <sz val="9"/>
      <name val="游ゴシック"/>
      <family val="2"/>
      <charset val="128"/>
      <scheme val="minor"/>
    </font>
    <font>
      <b/>
      <sz val="18"/>
      <color rgb="FFFF0000"/>
      <name val="游ゴシック"/>
      <family val="3"/>
      <charset val="128"/>
      <scheme val="minor"/>
    </font>
    <font>
      <sz val="10"/>
      <color theme="2" tint="-0.249977111117893"/>
      <name val="游ゴシック"/>
      <family val="3"/>
      <charset val="128"/>
      <scheme val="minor"/>
    </font>
    <font>
      <u val="double"/>
      <sz val="9"/>
      <color theme="1"/>
      <name val="游ゴシック"/>
      <family val="3"/>
      <charset val="128"/>
      <scheme val="minor"/>
    </font>
    <font>
      <b/>
      <sz val="9"/>
      <color theme="1"/>
      <name val="游ゴシック"/>
      <family val="3"/>
      <charset val="128"/>
      <scheme val="minor"/>
    </font>
    <font>
      <b/>
      <u val="double"/>
      <sz val="9"/>
      <color theme="1"/>
      <name val="游ゴシック"/>
      <family val="3"/>
      <charset val="128"/>
      <scheme val="minor"/>
    </font>
    <font>
      <sz val="12"/>
      <color theme="2" tint="-9.9978637043366805E-2"/>
      <name val="AR P丸ゴシック体M"/>
      <family val="3"/>
      <charset val="128"/>
    </font>
    <font>
      <sz val="11"/>
      <color theme="2" tint="-9.9978637043366805E-2"/>
      <name val="游ゴシック"/>
      <family val="2"/>
      <charset val="128"/>
      <scheme val="minor"/>
    </font>
    <font>
      <sz val="14"/>
      <color rgb="FFFF0000"/>
      <name val="游ゴシック"/>
      <family val="2"/>
      <charset val="128"/>
      <scheme val="minor"/>
    </font>
    <font>
      <sz val="11"/>
      <color theme="2" tint="-9.9978637043366805E-2"/>
      <name val="游ゴシック"/>
      <family val="3"/>
      <charset val="128"/>
      <scheme val="minor"/>
    </font>
    <font>
      <sz val="11"/>
      <color theme="1"/>
      <name val="AR P丸ゴシック体M"/>
      <family val="3"/>
      <charset val="128"/>
    </font>
    <font>
      <b/>
      <sz val="14"/>
      <color theme="2" tint="-9.9978637043366805E-2"/>
      <name val="AR P丸ゴシック体M"/>
      <family val="3"/>
      <charset val="128"/>
    </font>
    <font>
      <sz val="11"/>
      <name val="游ゴシック"/>
      <family val="3"/>
      <charset val="128"/>
    </font>
    <font>
      <sz val="11"/>
      <name val="游ゴシック Light"/>
      <family val="3"/>
      <charset val="128"/>
      <scheme val="major"/>
    </font>
    <font>
      <sz val="6"/>
      <name val="游ゴシック"/>
      <family val="3"/>
      <charset val="128"/>
      <scheme val="minor"/>
    </font>
    <font>
      <sz val="18"/>
      <name val="游ゴシック"/>
      <family val="3"/>
      <charset val="128"/>
      <scheme val="minor"/>
    </font>
    <font>
      <sz val="12"/>
      <name val="游ゴシック"/>
      <family val="2"/>
      <charset val="128"/>
      <scheme val="minor"/>
    </font>
    <font>
      <sz val="14"/>
      <name val="游ゴシック"/>
      <family val="2"/>
      <charset val="128"/>
      <scheme val="minor"/>
    </font>
    <font>
      <sz val="11"/>
      <name val="Yu Gothic"/>
      <family val="2"/>
      <charset val="128"/>
    </font>
    <font>
      <sz val="9"/>
      <color theme="1"/>
      <name val="AR P丸ゴシック体M"/>
      <family val="3"/>
      <charset val="128"/>
    </font>
  </fonts>
  <fills count="5">
    <fill>
      <patternFill patternType="none"/>
    </fill>
    <fill>
      <patternFill patternType="gray125"/>
    </fill>
    <fill>
      <patternFill patternType="solid">
        <fgColor rgb="FFF5F5F5"/>
        <bgColor indexed="64"/>
      </patternFill>
    </fill>
    <fill>
      <patternFill patternType="solid">
        <fgColor theme="0" tint="-4.9989318521683403E-2"/>
        <bgColor indexed="64"/>
      </patternFill>
    </fill>
    <fill>
      <patternFill patternType="solid">
        <fgColor theme="2" tint="-9.9978637043366805E-2"/>
        <bgColor indexed="64"/>
      </patternFill>
    </fill>
  </fills>
  <borders count="1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theme="2" tint="-9.9978637043366805E-2"/>
      </left>
      <right style="medium">
        <color theme="2" tint="-9.9978637043366805E-2"/>
      </right>
      <top style="medium">
        <color theme="2" tint="-9.9978637043366805E-2"/>
      </top>
      <bottom/>
      <diagonal/>
    </border>
    <border>
      <left style="medium">
        <color theme="2" tint="-9.9978637043366805E-2"/>
      </left>
      <right style="medium">
        <color theme="2" tint="-9.9978637043366805E-2"/>
      </right>
      <top style="medium">
        <color theme="2" tint="-9.9978637043366805E-2"/>
      </top>
      <bottom style="medium">
        <color theme="2" tint="-9.9978637043366805E-2"/>
      </bottom>
      <diagonal/>
    </border>
    <border>
      <left style="medium">
        <color theme="2" tint="-9.9978637043366805E-2"/>
      </left>
      <right style="medium">
        <color theme="2" tint="-9.9978637043366805E-2"/>
      </right>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theme="2" tint="-9.9978637043366805E-2"/>
      </top>
      <bottom/>
      <diagonal/>
    </border>
    <border>
      <left/>
      <right style="medium">
        <color theme="2" tint="-9.9978637043366805E-2"/>
      </right>
      <top/>
      <bottom style="medium">
        <color theme="2" tint="-9.9978637043366805E-2"/>
      </bottom>
      <diagonal/>
    </border>
    <border>
      <left style="medium">
        <color theme="2" tint="-9.9978637043366805E-2"/>
      </left>
      <right style="medium">
        <color theme="2" tint="-9.9978637043366805E-2"/>
      </right>
      <top/>
      <bottom/>
      <diagonal/>
    </border>
    <border>
      <left/>
      <right/>
      <top style="double">
        <color indexed="64"/>
      </top>
      <bottom/>
      <diagonal/>
    </border>
    <border>
      <left style="thin">
        <color indexed="64"/>
      </left>
      <right style="thin">
        <color indexed="64"/>
      </right>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medium">
        <color theme="2" tint="-9.9978637043366805E-2"/>
      </left>
      <right/>
      <top style="medium">
        <color theme="2" tint="-9.9978637043366805E-2"/>
      </top>
      <bottom/>
      <diagonal/>
    </border>
    <border>
      <left style="medium">
        <color theme="2" tint="-9.9978637043366805E-2"/>
      </left>
      <right/>
      <top/>
      <bottom style="medium">
        <color theme="2" tint="-9.9978637043366805E-2"/>
      </bottom>
      <diagonal/>
    </border>
    <border>
      <left/>
      <right style="medium">
        <color theme="2" tint="-9.9978637043366805E-2"/>
      </right>
      <top style="medium">
        <color theme="2" tint="-9.9978637043366805E-2"/>
      </top>
      <bottom/>
      <diagonal/>
    </border>
    <border>
      <left style="medium">
        <color theme="2" tint="-9.9978637043366805E-2"/>
      </left>
      <right style="thin">
        <color theme="2" tint="-9.9978637043366805E-2"/>
      </right>
      <top style="medium">
        <color theme="2" tint="-9.9978637043366805E-2"/>
      </top>
      <bottom style="thin">
        <color theme="2" tint="-9.9978637043366805E-2"/>
      </bottom>
      <diagonal/>
    </border>
    <border>
      <left style="thin">
        <color theme="2" tint="-9.9978637043366805E-2"/>
      </left>
      <right style="thin">
        <color theme="2" tint="-9.9978637043366805E-2"/>
      </right>
      <top style="medium">
        <color theme="2" tint="-9.9978637043366805E-2"/>
      </top>
      <bottom style="thin">
        <color theme="2" tint="-9.9978637043366805E-2"/>
      </bottom>
      <diagonal/>
    </border>
    <border>
      <left style="medium">
        <color theme="2" tint="-9.9978637043366805E-2"/>
      </left>
      <right style="thin">
        <color theme="2" tint="-9.9978637043366805E-2"/>
      </right>
      <top style="thin">
        <color theme="2" tint="-9.9978637043366805E-2"/>
      </top>
      <bottom style="medium">
        <color theme="2" tint="-9.9978637043366805E-2"/>
      </bottom>
      <diagonal/>
    </border>
    <border>
      <left style="thin">
        <color theme="2" tint="-9.9978637043366805E-2"/>
      </left>
      <right style="thin">
        <color theme="2" tint="-9.9978637043366805E-2"/>
      </right>
      <top style="thin">
        <color theme="2" tint="-9.9978637043366805E-2"/>
      </top>
      <bottom style="medium">
        <color theme="2" tint="-9.9978637043366805E-2"/>
      </bottom>
      <diagonal/>
    </border>
    <border>
      <left/>
      <right/>
      <top/>
      <bottom style="double">
        <color theme="1"/>
      </bottom>
      <diagonal/>
    </border>
    <border>
      <left/>
      <right style="thin">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top style="thin">
        <color indexed="64"/>
      </top>
      <bottom style="double">
        <color indexed="64"/>
      </bottom>
      <diagonal/>
    </border>
    <border>
      <left/>
      <right style="thin">
        <color theme="1"/>
      </right>
      <top style="thin">
        <color indexed="64"/>
      </top>
      <bottom style="double">
        <color indexed="64"/>
      </bottom>
      <diagonal/>
    </border>
    <border>
      <left style="thin">
        <color theme="1"/>
      </left>
      <right/>
      <top style="double">
        <color auto="1"/>
      </top>
      <bottom style="thin">
        <color theme="1"/>
      </bottom>
      <diagonal/>
    </border>
    <border>
      <left/>
      <right style="thin">
        <color theme="1"/>
      </right>
      <top style="double">
        <color auto="1"/>
      </top>
      <bottom style="thin">
        <color theme="1"/>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indexed="64"/>
      </top>
      <bottom style="thin">
        <color indexed="64"/>
      </bottom>
      <diagonal/>
    </border>
    <border>
      <left style="thin">
        <color theme="1"/>
      </left>
      <right style="thin">
        <color theme="1"/>
      </right>
      <top style="thin">
        <color indexed="64"/>
      </top>
      <bottom/>
      <diagonal/>
    </border>
    <border>
      <left style="thin">
        <color theme="1"/>
      </left>
      <right style="thin">
        <color theme="1"/>
      </right>
      <top style="thin">
        <color indexed="64"/>
      </top>
      <bottom style="double">
        <color indexed="64"/>
      </bottom>
      <diagonal/>
    </border>
    <border>
      <left style="thin">
        <color theme="1"/>
      </left>
      <right style="thin">
        <color theme="1"/>
      </right>
      <top style="thin">
        <color indexed="64"/>
      </top>
      <bottom style="double">
        <color theme="1"/>
      </bottom>
      <diagonal/>
    </border>
    <border>
      <left/>
      <right/>
      <top style="thin">
        <color theme="1"/>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medium">
        <color indexed="64"/>
      </top>
      <bottom style="medium">
        <color theme="1"/>
      </bottom>
      <diagonal/>
    </border>
    <border>
      <left style="medium">
        <color indexed="64"/>
      </left>
      <right/>
      <top/>
      <bottom/>
      <diagonal/>
    </border>
    <border>
      <left/>
      <right style="medium">
        <color indexed="64"/>
      </right>
      <top style="medium">
        <color indexed="64"/>
      </top>
      <bottom style="medium">
        <color theme="1"/>
      </bottom>
      <diagonal/>
    </border>
    <border>
      <left style="medium">
        <color indexed="64"/>
      </left>
      <right/>
      <top style="medium">
        <color indexed="64"/>
      </top>
      <bottom style="medium">
        <color theme="1"/>
      </bottom>
      <diagonal/>
    </border>
    <border>
      <left style="thin">
        <color theme="1"/>
      </left>
      <right/>
      <top/>
      <bottom style="double">
        <color theme="1"/>
      </bottom>
      <diagonal/>
    </border>
    <border>
      <left style="thin">
        <color theme="1"/>
      </left>
      <right style="thin">
        <color theme="1"/>
      </right>
      <top/>
      <bottom style="double">
        <color theme="1"/>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right style="medium">
        <color theme="2" tint="-9.9978637043366805E-2"/>
      </right>
      <top/>
      <bottom/>
      <diagonal/>
    </border>
    <border>
      <left style="medium">
        <color theme="2" tint="-9.9978637043366805E-2"/>
      </left>
      <right/>
      <top/>
      <bottom/>
      <diagonal/>
    </border>
    <border>
      <left style="medium">
        <color theme="1"/>
      </left>
      <right/>
      <top style="medium">
        <color theme="1"/>
      </top>
      <bottom style="dashed">
        <color indexed="64"/>
      </bottom>
      <diagonal/>
    </border>
    <border>
      <left/>
      <right/>
      <top style="medium">
        <color theme="1"/>
      </top>
      <bottom style="dashed">
        <color indexed="64"/>
      </bottom>
      <diagonal/>
    </border>
    <border>
      <left/>
      <right style="medium">
        <color theme="1"/>
      </right>
      <top style="medium">
        <color theme="1"/>
      </top>
      <bottom style="dashed">
        <color indexed="64"/>
      </bottom>
      <diagonal/>
    </border>
    <border>
      <left style="medium">
        <color theme="1"/>
      </left>
      <right/>
      <top style="dashed">
        <color indexed="64"/>
      </top>
      <bottom style="medium">
        <color theme="1"/>
      </bottom>
      <diagonal/>
    </border>
    <border>
      <left/>
      <right/>
      <top style="dashed">
        <color indexed="64"/>
      </top>
      <bottom style="medium">
        <color theme="1"/>
      </bottom>
      <diagonal/>
    </border>
    <border>
      <left/>
      <right style="medium">
        <color theme="1"/>
      </right>
      <top style="dashed">
        <color indexed="64"/>
      </top>
      <bottom style="medium">
        <color theme="1"/>
      </bottom>
      <diagonal/>
    </border>
    <border>
      <left/>
      <right/>
      <top style="medium">
        <color theme="1"/>
      </top>
      <bottom style="thin">
        <color indexed="64"/>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thin">
        <color theme="1"/>
      </left>
      <right style="medium">
        <color theme="1"/>
      </right>
      <top style="thin">
        <color theme="1"/>
      </top>
      <bottom style="thin">
        <color theme="1"/>
      </bottom>
      <diagonal/>
    </border>
    <border>
      <left/>
      <right/>
      <top style="thin">
        <color indexed="64"/>
      </top>
      <bottom style="medium">
        <color theme="1"/>
      </bottom>
      <diagonal/>
    </border>
    <border>
      <left style="thin">
        <color theme="1"/>
      </left>
      <right style="thin">
        <color theme="1"/>
      </right>
      <top style="thin">
        <color theme="1"/>
      </top>
      <bottom style="medium">
        <color theme="1"/>
      </bottom>
      <diagonal/>
    </border>
    <border>
      <left style="thin">
        <color theme="1"/>
      </left>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top style="medium">
        <color theme="1"/>
      </top>
      <bottom style="thin">
        <color theme="1"/>
      </bottom>
      <diagonal/>
    </border>
    <border>
      <left/>
      <right style="thin">
        <color theme="1"/>
      </right>
      <top style="medium">
        <color theme="1"/>
      </top>
      <bottom style="thin">
        <color theme="1"/>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medium">
        <color theme="1"/>
      </left>
      <right style="thin">
        <color theme="1"/>
      </right>
      <top style="thin">
        <color theme="1"/>
      </top>
      <bottom style="medium">
        <color theme="1"/>
      </bottom>
      <diagonal/>
    </border>
    <border>
      <left/>
      <right style="thin">
        <color theme="1"/>
      </right>
      <top style="thin">
        <color theme="1"/>
      </top>
      <bottom style="medium">
        <color theme="1"/>
      </bottom>
      <diagonal/>
    </border>
    <border>
      <left style="thick">
        <color theme="2" tint="-9.9978637043366805E-2"/>
      </left>
      <right/>
      <top style="thick">
        <color theme="2" tint="-9.9978637043366805E-2"/>
      </top>
      <bottom style="thick">
        <color theme="2" tint="-9.9978637043366805E-2"/>
      </bottom>
      <diagonal/>
    </border>
    <border>
      <left/>
      <right/>
      <top style="thick">
        <color theme="2" tint="-9.9978637043366805E-2"/>
      </top>
      <bottom style="thick">
        <color theme="2" tint="-9.9978637043366805E-2"/>
      </bottom>
      <diagonal/>
    </border>
    <border>
      <left/>
      <right style="thick">
        <color theme="2" tint="-9.9978637043366805E-2"/>
      </right>
      <top style="thick">
        <color theme="2" tint="-9.9978637043366805E-2"/>
      </top>
      <bottom style="thick">
        <color theme="2" tint="-9.9978637043366805E-2"/>
      </bottom>
      <diagonal/>
    </border>
    <border>
      <left style="thick">
        <color theme="2" tint="-9.9978637043366805E-2"/>
      </left>
      <right/>
      <top style="thick">
        <color theme="2" tint="-9.9978637043366805E-2"/>
      </top>
      <bottom/>
      <diagonal/>
    </border>
    <border>
      <left/>
      <right/>
      <top style="thick">
        <color theme="2" tint="-9.9978637043366805E-2"/>
      </top>
      <bottom/>
      <diagonal/>
    </border>
    <border>
      <left style="thin">
        <color indexed="64"/>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style="thin">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thin">
        <color indexed="64"/>
      </left>
      <right style="thin">
        <color indexed="64"/>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medium">
        <color indexed="64"/>
      </right>
      <top style="medium">
        <color indexed="64"/>
      </top>
      <bottom/>
      <diagonal/>
    </border>
    <border>
      <left style="medium">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thin">
        <color theme="1"/>
      </left>
      <right style="medium">
        <color theme="1"/>
      </right>
      <top/>
      <bottom style="thin">
        <color theme="1"/>
      </bottom>
      <diagonal/>
    </border>
    <border>
      <left/>
      <right/>
      <top style="medium">
        <color theme="1"/>
      </top>
      <bottom style="thin">
        <color theme="1"/>
      </bottom>
      <diagonal/>
    </border>
    <border>
      <left style="thin">
        <color theme="1"/>
      </left>
      <right/>
      <top style="medium">
        <color theme="1"/>
      </top>
      <bottom style="thin">
        <color theme="1"/>
      </bottom>
      <diagonal/>
    </border>
    <border>
      <left/>
      <right/>
      <top style="medium">
        <color theme="1"/>
      </top>
      <bottom/>
      <diagonal/>
    </border>
    <border>
      <left style="thin">
        <color theme="1"/>
      </left>
      <right/>
      <top style="medium">
        <color theme="1"/>
      </top>
      <bottom/>
      <diagonal/>
    </border>
    <border>
      <left/>
      <right style="medium">
        <color theme="1"/>
      </right>
      <top style="medium">
        <color theme="1"/>
      </top>
      <bottom style="thin">
        <color theme="1"/>
      </bottom>
      <diagonal/>
    </border>
    <border>
      <left/>
      <right style="thin">
        <color theme="1"/>
      </right>
      <top style="medium">
        <color theme="1"/>
      </top>
      <bottom/>
      <diagonal/>
    </border>
    <border>
      <left/>
      <right/>
      <top/>
      <bottom style="thin">
        <color theme="1"/>
      </bottom>
      <diagonal/>
    </border>
    <border>
      <left/>
      <right/>
      <top style="thick">
        <color theme="2" tint="-9.9978637043366805E-2"/>
      </top>
      <bottom style="thin">
        <color indexed="64"/>
      </bottom>
      <diagonal/>
    </border>
    <border>
      <left/>
      <right style="thick">
        <color theme="2" tint="-9.9978637043366805E-2"/>
      </right>
      <top style="thick">
        <color theme="2" tint="-9.9978637043366805E-2"/>
      </top>
      <bottom style="thin">
        <color indexed="64"/>
      </bottom>
      <diagonal/>
    </border>
    <border>
      <left/>
      <right style="thin">
        <color indexed="64"/>
      </right>
      <top style="thick">
        <color theme="2" tint="-9.9978637043366805E-2"/>
      </top>
      <bottom/>
      <diagonal/>
    </border>
    <border>
      <left style="thin">
        <color theme="1"/>
      </left>
      <right style="thin">
        <color theme="1"/>
      </right>
      <top style="thin">
        <color indexed="64"/>
      </top>
      <bottom style="medium">
        <color theme="1"/>
      </bottom>
      <diagonal/>
    </border>
    <border>
      <left/>
      <right style="thin">
        <color indexed="64"/>
      </right>
      <top style="medium">
        <color theme="1"/>
      </top>
      <bottom style="thin">
        <color theme="1"/>
      </bottom>
      <diagonal/>
    </border>
    <border>
      <left/>
      <right/>
      <top/>
      <bottom style="medium">
        <color theme="2" tint="-9.9978637043366805E-2"/>
      </bottom>
      <diagonal/>
    </border>
  </borders>
  <cellStyleXfs count="3">
    <xf numFmtId="0" fontId="0" fillId="0" borderId="0">
      <alignment vertical="center"/>
    </xf>
    <xf numFmtId="38" fontId="7"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517">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0" xfId="0" applyAlignment="1">
      <alignment horizontal="right" vertical="center"/>
    </xf>
    <xf numFmtId="0" fontId="0" fillId="0" borderId="4" xfId="0" applyBorder="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xf>
    <xf numFmtId="0" fontId="0" fillId="0" borderId="6" xfId="0" applyBorder="1">
      <alignment vertical="center"/>
    </xf>
    <xf numFmtId="0" fontId="10" fillId="0" borderId="0" xfId="0" applyFont="1" applyAlignment="1">
      <alignment horizontal="center" vertical="center"/>
    </xf>
    <xf numFmtId="0" fontId="10" fillId="0" borderId="0" xfId="0" applyFont="1" applyAlignment="1" applyProtection="1">
      <alignment horizontal="right" vertical="center"/>
      <protection locked="0"/>
    </xf>
    <xf numFmtId="0" fontId="9" fillId="0" borderId="0" xfId="0" applyFont="1" applyAlignment="1">
      <alignment horizontal="center" vertical="center"/>
    </xf>
    <xf numFmtId="0" fontId="10" fillId="0" borderId="0" xfId="0" applyFont="1" applyAlignment="1">
      <alignment horizontal="right" vertical="center"/>
    </xf>
    <xf numFmtId="38" fontId="10" fillId="0" borderId="0" xfId="1" applyFont="1" applyBorder="1" applyAlignment="1" applyProtection="1">
      <alignment vertical="center"/>
    </xf>
    <xf numFmtId="0" fontId="10" fillId="0" borderId="0" xfId="0" applyFont="1" applyAlignment="1">
      <alignment horizontal="left" vertical="center"/>
    </xf>
    <xf numFmtId="0" fontId="3" fillId="0" borderId="0" xfId="0" applyFont="1" applyAlignment="1">
      <alignment horizontal="center" vertical="center"/>
    </xf>
    <xf numFmtId="0" fontId="13" fillId="0" borderId="0" xfId="0" applyFont="1">
      <alignment vertical="center"/>
    </xf>
    <xf numFmtId="0" fontId="6" fillId="0" borderId="0" xfId="0" applyFont="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11" fillId="0" borderId="0" xfId="0" applyFont="1" applyAlignment="1">
      <alignment horizontal="right" vertical="center"/>
    </xf>
    <xf numFmtId="49" fontId="0" fillId="0" borderId="6" xfId="0" applyNumberFormat="1" applyBorder="1" applyAlignment="1">
      <alignment horizontal="right" vertical="center"/>
    </xf>
    <xf numFmtId="38" fontId="0" fillId="0" borderId="6" xfId="1" applyFont="1" applyBorder="1">
      <alignment vertical="center"/>
    </xf>
    <xf numFmtId="0" fontId="0" fillId="0" borderId="32" xfId="0" applyBorder="1" applyAlignment="1">
      <alignment horizontal="center" vertical="center"/>
    </xf>
    <xf numFmtId="0" fontId="0" fillId="0" borderId="22" xfId="0" applyBorder="1">
      <alignment vertical="center"/>
    </xf>
    <xf numFmtId="0" fontId="0" fillId="0" borderId="22" xfId="0" applyBorder="1" applyAlignment="1">
      <alignment horizontal="right" vertical="center"/>
    </xf>
    <xf numFmtId="0" fontId="0" fillId="0" borderId="22" xfId="0" applyBorder="1" applyAlignment="1">
      <alignment horizontal="left" vertical="center"/>
    </xf>
    <xf numFmtId="0" fontId="12" fillId="0" borderId="22" xfId="0" applyFont="1" applyBorder="1">
      <alignment vertical="center"/>
    </xf>
    <xf numFmtId="49" fontId="0" fillId="0" borderId="18" xfId="0" applyNumberFormat="1" applyBorder="1" applyAlignment="1">
      <alignment horizontal="center" vertical="center"/>
    </xf>
    <xf numFmtId="49" fontId="0" fillId="0" borderId="19" xfId="0" applyNumberFormat="1" applyBorder="1" applyAlignment="1">
      <alignment horizontal="center" vertical="center"/>
    </xf>
    <xf numFmtId="49" fontId="0" fillId="0" borderId="2" xfId="0" applyNumberFormat="1" applyBorder="1" applyAlignment="1">
      <alignment horizontal="center" vertical="center"/>
    </xf>
    <xf numFmtId="0" fontId="2" fillId="0" borderId="0" xfId="0" applyFont="1" applyAlignment="1">
      <alignment horizontal="center" vertical="center"/>
    </xf>
    <xf numFmtId="49" fontId="0" fillId="0" borderId="10" xfId="0" applyNumberFormat="1" applyBorder="1" applyAlignment="1">
      <alignment horizontal="center" vertical="center"/>
    </xf>
    <xf numFmtId="49" fontId="0" fillId="0" borderId="5" xfId="0" applyNumberFormat="1" applyBorder="1" applyAlignment="1">
      <alignment horizontal="center" vertical="center"/>
    </xf>
    <xf numFmtId="49" fontId="0" fillId="0" borderId="14" xfId="0" applyNumberFormat="1" applyBorder="1" applyAlignment="1">
      <alignment horizontal="center" vertical="center"/>
    </xf>
    <xf numFmtId="0" fontId="0" fillId="2" borderId="17"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49" fontId="0" fillId="2" borderId="27" xfId="0" applyNumberFormat="1" applyFill="1" applyBorder="1" applyAlignment="1" applyProtection="1">
      <alignment horizontal="center" vertical="center"/>
      <protection locked="0"/>
    </xf>
    <xf numFmtId="49" fontId="0" fillId="2" borderId="3" xfId="0" applyNumberFormat="1" applyFill="1" applyBorder="1" applyAlignment="1" applyProtection="1">
      <alignment horizontal="center" vertical="center"/>
      <protection locked="0"/>
    </xf>
    <xf numFmtId="49" fontId="0" fillId="2" borderId="29" xfId="0" applyNumberFormat="1" applyFill="1" applyBorder="1" applyAlignment="1" applyProtection="1">
      <alignment horizontal="center" vertical="center"/>
      <protection locked="0"/>
    </xf>
    <xf numFmtId="49" fontId="0" fillId="2" borderId="10" xfId="0" applyNumberFormat="1" applyFill="1" applyBorder="1" applyAlignment="1" applyProtection="1">
      <alignment horizontal="center" vertical="center"/>
      <protection locked="0"/>
    </xf>
    <xf numFmtId="49" fontId="0" fillId="2" borderId="5" xfId="0" applyNumberFormat="1" applyFill="1" applyBorder="1" applyAlignment="1" applyProtection="1">
      <alignment horizontal="center" vertical="center"/>
      <protection locked="0"/>
    </xf>
    <xf numFmtId="49" fontId="0" fillId="2" borderId="14" xfId="0" applyNumberFormat="1" applyFill="1" applyBorder="1" applyAlignment="1" applyProtection="1">
      <alignment horizontal="center" vertical="center"/>
      <protection locked="0"/>
    </xf>
    <xf numFmtId="49" fontId="0" fillId="2" borderId="26" xfId="0" applyNumberFormat="1" applyFill="1" applyBorder="1" applyAlignment="1" applyProtection="1">
      <alignment horizontal="center" vertical="center"/>
      <protection locked="0"/>
    </xf>
    <xf numFmtId="49" fontId="0" fillId="2" borderId="4" xfId="0" applyNumberFormat="1" applyFill="1" applyBorder="1" applyAlignment="1" applyProtection="1">
      <alignment horizontal="center" vertical="center"/>
      <protection locked="0"/>
    </xf>
    <xf numFmtId="49" fontId="0" fillId="2" borderId="28" xfId="0" applyNumberFormat="1" applyFill="1" applyBorder="1" applyAlignment="1" applyProtection="1">
      <alignment horizontal="center" vertical="center"/>
      <protection locked="0"/>
    </xf>
    <xf numFmtId="0" fontId="0" fillId="2" borderId="23" xfId="0" applyFill="1" applyBorder="1" applyAlignment="1" applyProtection="1">
      <alignment horizontal="center" vertical="center"/>
      <protection locked="0"/>
    </xf>
    <xf numFmtId="0" fontId="0" fillId="2" borderId="24" xfId="0"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13"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2" borderId="15" xfId="0" applyNumberFormat="1" applyFill="1" applyBorder="1" applyAlignment="1" applyProtection="1">
      <alignment horizontal="center" vertical="center"/>
      <protection locked="0"/>
    </xf>
    <xf numFmtId="0" fontId="0" fillId="0" borderId="0" xfId="0"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9" xfId="0" applyNumberFormat="1" applyBorder="1" applyAlignment="1" applyProtection="1">
      <alignment horizontal="center" vertical="center"/>
      <protection locked="0"/>
    </xf>
    <xf numFmtId="0" fontId="0" fillId="0" borderId="19" xfId="0" applyBorder="1" applyAlignment="1">
      <alignment horizontal="left" vertical="center"/>
    </xf>
    <xf numFmtId="49" fontId="0" fillId="0" borderId="0" xfId="0" applyNumberFormat="1" applyAlignment="1">
      <alignment horizontal="left" vertical="center"/>
    </xf>
    <xf numFmtId="0" fontId="4" fillId="0" borderId="0" xfId="0" applyFont="1">
      <alignment vertical="center"/>
    </xf>
    <xf numFmtId="0" fontId="15" fillId="0" borderId="0" xfId="0" applyFont="1" applyAlignment="1">
      <alignment horizontal="center" vertical="top"/>
    </xf>
    <xf numFmtId="0" fontId="18" fillId="0" borderId="40" xfId="0" applyFont="1" applyBorder="1" applyAlignment="1">
      <alignment horizontal="center" vertical="center"/>
    </xf>
    <xf numFmtId="49" fontId="11" fillId="0" borderId="0" xfId="0" applyNumberFormat="1" applyFont="1" applyAlignment="1" applyProtection="1">
      <alignment horizontal="right" vertical="center"/>
      <protection locked="0"/>
    </xf>
    <xf numFmtId="0" fontId="3" fillId="0" borderId="0" xfId="0" applyFont="1" applyAlignment="1">
      <alignment vertical="top"/>
    </xf>
    <xf numFmtId="0" fontId="19" fillId="0" borderId="0" xfId="0" applyFont="1" applyAlignment="1">
      <alignment horizontal="left" vertical="center"/>
    </xf>
    <xf numFmtId="0" fontId="20" fillId="0" borderId="0" xfId="0" applyFont="1">
      <alignment vertical="center"/>
    </xf>
    <xf numFmtId="0" fontId="12" fillId="0" borderId="0" xfId="0" applyFont="1" applyAlignment="1">
      <alignment horizontal="right" vertical="center"/>
    </xf>
    <xf numFmtId="0" fontId="0" fillId="0" borderId="52" xfId="0" applyBorder="1">
      <alignment vertical="center"/>
    </xf>
    <xf numFmtId="49" fontId="10" fillId="0" borderId="0" xfId="0" applyNumberFormat="1" applyFont="1" applyAlignment="1">
      <alignment horizontal="right" vertical="center"/>
    </xf>
    <xf numFmtId="0" fontId="4" fillId="0" borderId="0" xfId="0" applyFont="1" applyAlignment="1">
      <alignment horizontal="left" vertical="center"/>
    </xf>
    <xf numFmtId="0" fontId="3" fillId="0" borderId="0" xfId="0" applyFont="1">
      <alignment vertical="center"/>
    </xf>
    <xf numFmtId="0" fontId="12" fillId="0" borderId="0" xfId="0" applyFont="1" applyAlignment="1">
      <alignment horizontal="center" vertical="center"/>
    </xf>
    <xf numFmtId="0" fontId="2" fillId="0" borderId="0" xfId="0" applyFont="1">
      <alignment vertical="center"/>
    </xf>
    <xf numFmtId="49" fontId="0" fillId="0" borderId="3" xfId="0" applyNumberFormat="1" applyBorder="1" applyAlignment="1">
      <alignment horizontal="center" vertical="center"/>
    </xf>
    <xf numFmtId="49" fontId="0" fillId="0" borderId="4" xfId="0" applyNumberFormat="1" applyBorder="1" applyAlignment="1">
      <alignment horizontal="center" vertical="center"/>
    </xf>
    <xf numFmtId="0" fontId="12" fillId="0" borderId="0" xfId="0" applyFont="1">
      <alignment vertical="center"/>
    </xf>
    <xf numFmtId="0" fontId="12" fillId="0" borderId="0" xfId="0" applyFont="1" applyAlignment="1">
      <alignment horizontal="left" vertical="center"/>
    </xf>
    <xf numFmtId="0" fontId="0" fillId="3" borderId="6" xfId="0" applyFill="1" applyBorder="1" applyProtection="1">
      <alignment vertical="center"/>
      <protection locked="0"/>
    </xf>
    <xf numFmtId="49" fontId="25" fillId="0" borderId="0" xfId="0" applyNumberFormat="1" applyFont="1" applyAlignment="1">
      <alignment horizontal="center" vertical="center"/>
    </xf>
    <xf numFmtId="0" fontId="25" fillId="0" borderId="0" xfId="0" applyFont="1">
      <alignment vertical="center"/>
    </xf>
    <xf numFmtId="0" fontId="26" fillId="0" borderId="0" xfId="0" applyFont="1">
      <alignment vertical="center"/>
    </xf>
    <xf numFmtId="0" fontId="25" fillId="0" borderId="0" xfId="0" applyFont="1" applyAlignment="1">
      <alignment horizontal="right" vertical="center"/>
    </xf>
    <xf numFmtId="0" fontId="27" fillId="0" borderId="0" xfId="0" applyFont="1" applyAlignment="1">
      <alignment horizontal="right" vertical="center"/>
    </xf>
    <xf numFmtId="0" fontId="28" fillId="0" borderId="0" xfId="0" applyFont="1" applyAlignment="1">
      <alignment horizontal="center" vertical="center"/>
    </xf>
    <xf numFmtId="0" fontId="26" fillId="0" borderId="0" xfId="0" applyFont="1" applyAlignment="1">
      <alignment horizontal="right" vertical="center"/>
    </xf>
    <xf numFmtId="0" fontId="30" fillId="0" borderId="0" xfId="0" applyFont="1">
      <alignment vertical="center"/>
    </xf>
    <xf numFmtId="0" fontId="31" fillId="0" borderId="0" xfId="0" applyFont="1">
      <alignment vertical="center"/>
    </xf>
    <xf numFmtId="0" fontId="0" fillId="0" borderId="55" xfId="0" applyBorder="1" applyAlignment="1">
      <alignment horizontal="center" vertical="center"/>
    </xf>
    <xf numFmtId="0" fontId="18" fillId="0" borderId="41" xfId="0" applyFont="1" applyBorder="1" applyAlignment="1">
      <alignment horizontal="center" vertical="center"/>
    </xf>
    <xf numFmtId="0" fontId="6" fillId="2" borderId="44" xfId="0" applyFont="1" applyFill="1" applyBorder="1" applyProtection="1">
      <alignment vertical="center"/>
      <protection locked="0"/>
    </xf>
    <xf numFmtId="0" fontId="6" fillId="2" borderId="49"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30" xfId="0" applyFont="1" applyFill="1" applyBorder="1" applyProtection="1">
      <alignment vertical="center"/>
      <protection locked="0"/>
    </xf>
    <xf numFmtId="0" fontId="8" fillId="0" borderId="0" xfId="0" applyFont="1" applyAlignment="1">
      <alignment horizontal="right" vertical="center"/>
    </xf>
    <xf numFmtId="0" fontId="0" fillId="0" borderId="59" xfId="0" applyBorder="1" applyAlignment="1">
      <alignment horizontal="center" vertical="center"/>
    </xf>
    <xf numFmtId="0" fontId="0" fillId="0" borderId="18" xfId="0" applyBorder="1">
      <alignment vertical="center"/>
    </xf>
    <xf numFmtId="0" fontId="30" fillId="3" borderId="6"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2" borderId="23" xfId="0" applyFont="1" applyFill="1" applyBorder="1" applyAlignment="1" applyProtection="1">
      <alignment horizontal="center" vertical="center"/>
      <protection locked="0"/>
    </xf>
    <xf numFmtId="0" fontId="3" fillId="0" borderId="32" xfId="0" applyFont="1" applyBorder="1" applyAlignment="1">
      <alignment horizontal="center" vertical="center"/>
    </xf>
    <xf numFmtId="49" fontId="3" fillId="2" borderId="11" xfId="0" applyNumberFormat="1" applyFont="1" applyFill="1" applyBorder="1" applyAlignment="1" applyProtection="1">
      <alignment horizontal="center" vertical="center"/>
      <protection locked="0"/>
    </xf>
    <xf numFmtId="49" fontId="3" fillId="0" borderId="10" xfId="0" applyNumberFormat="1" applyFont="1" applyBorder="1" applyAlignment="1">
      <alignment horizontal="center" vertical="center"/>
    </xf>
    <xf numFmtId="49" fontId="3" fillId="2" borderId="10"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0" borderId="4" xfId="0" applyFont="1" applyBorder="1" applyAlignment="1">
      <alignment horizontal="center" vertical="center"/>
    </xf>
    <xf numFmtId="49" fontId="3" fillId="2" borderId="13" xfId="0" applyNumberFormat="1" applyFont="1" applyFill="1" applyBorder="1" applyAlignment="1" applyProtection="1">
      <alignment horizontal="center" vertical="center"/>
      <protection locked="0"/>
    </xf>
    <xf numFmtId="49" fontId="3" fillId="0" borderId="14" xfId="0" applyNumberFormat="1" applyFont="1" applyBorder="1" applyAlignment="1">
      <alignment horizontal="center" vertical="center"/>
    </xf>
    <xf numFmtId="49" fontId="3" fillId="2" borderId="14" xfId="0" applyNumberFormat="1" applyFont="1" applyFill="1" applyBorder="1" applyAlignment="1" applyProtection="1">
      <alignment horizontal="center" vertical="center"/>
      <protection locked="0"/>
    </xf>
    <xf numFmtId="0" fontId="3" fillId="0" borderId="0" xfId="0" applyFont="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0" xfId="0" applyNumberFormat="1" applyFont="1" applyAlignment="1">
      <alignment horizontal="center" vertical="center"/>
    </xf>
    <xf numFmtId="0" fontId="18" fillId="0" borderId="61" xfId="0" applyFont="1" applyBorder="1" applyAlignment="1">
      <alignment horizontal="center" vertical="center"/>
    </xf>
    <xf numFmtId="0" fontId="18" fillId="0" borderId="62" xfId="0" applyFont="1" applyBorder="1" applyAlignment="1">
      <alignment horizontal="center" vertical="center"/>
    </xf>
    <xf numFmtId="0" fontId="32" fillId="0" borderId="63" xfId="0" applyFont="1" applyBorder="1" applyAlignment="1">
      <alignment horizontal="center" vertical="center"/>
    </xf>
    <xf numFmtId="0" fontId="17" fillId="0" borderId="37" xfId="0" applyFont="1" applyBorder="1" applyAlignment="1">
      <alignment horizontal="center" vertical="center"/>
    </xf>
    <xf numFmtId="0" fontId="4" fillId="0" borderId="0" xfId="0" applyFont="1" applyAlignment="1">
      <alignment horizontal="center" vertical="top"/>
    </xf>
    <xf numFmtId="0" fontId="4" fillId="0" borderId="25" xfId="0" applyFont="1" applyBorder="1" applyAlignment="1">
      <alignment horizontal="left" vertical="center"/>
    </xf>
    <xf numFmtId="0" fontId="8" fillId="0" borderId="25" xfId="0" applyFont="1" applyBorder="1" applyAlignment="1">
      <alignment horizontal="right" vertical="center"/>
    </xf>
    <xf numFmtId="0" fontId="36" fillId="0" borderId="0" xfId="0" applyFont="1" applyAlignment="1">
      <alignment horizontal="left" vertical="center"/>
    </xf>
    <xf numFmtId="0" fontId="37" fillId="0" borderId="0" xfId="0" applyFont="1">
      <alignment vertical="center"/>
    </xf>
    <xf numFmtId="58" fontId="19" fillId="0" borderId="0" xfId="0" applyNumberFormat="1" applyFont="1" applyAlignment="1">
      <alignment horizontal="center"/>
    </xf>
    <xf numFmtId="58" fontId="19" fillId="0" borderId="0" xfId="0" applyNumberFormat="1" applyFont="1" applyAlignment="1">
      <alignment horizontal="center" vertical="center"/>
    </xf>
    <xf numFmtId="0" fontId="42" fillId="0" borderId="0" xfId="0" applyFont="1" applyAlignment="1">
      <alignment horizontal="left" vertical="center"/>
    </xf>
    <xf numFmtId="0" fontId="42" fillId="0" borderId="0" xfId="0" applyFont="1">
      <alignment vertical="center"/>
    </xf>
    <xf numFmtId="0" fontId="41" fillId="0" borderId="3" xfId="0" applyFont="1" applyBorder="1" applyAlignment="1">
      <alignment horizontal="center" vertical="center"/>
    </xf>
    <xf numFmtId="58" fontId="30" fillId="0" borderId="0" xfId="0" applyNumberFormat="1" applyFont="1" applyAlignment="1">
      <alignment horizontal="center"/>
    </xf>
    <xf numFmtId="0" fontId="41" fillId="0" borderId="0" xfId="0" applyFont="1" applyAlignment="1">
      <alignment horizontal="center" vertical="center"/>
    </xf>
    <xf numFmtId="0" fontId="42" fillId="0" borderId="0" xfId="0" applyFont="1" applyAlignment="1">
      <alignment horizontal="center" vertical="center"/>
    </xf>
    <xf numFmtId="177" fontId="44" fillId="0" borderId="6" xfId="0" applyNumberFormat="1" applyFont="1" applyBorder="1" applyAlignment="1">
      <alignment horizontal="center"/>
    </xf>
    <xf numFmtId="58" fontId="39" fillId="0" borderId="0" xfId="0" applyNumberFormat="1" applyFont="1" applyAlignment="1">
      <alignment horizontal="right"/>
    </xf>
    <xf numFmtId="0" fontId="0" fillId="0" borderId="68" xfId="0" applyBorder="1">
      <alignment vertical="center"/>
    </xf>
    <xf numFmtId="0" fontId="0" fillId="0" borderId="75"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10" fillId="0" borderId="75" xfId="0" applyFont="1" applyBorder="1" applyAlignment="1">
      <alignment horizontal="center" vertical="center"/>
    </xf>
    <xf numFmtId="0" fontId="32" fillId="0" borderId="36" xfId="0" applyFont="1" applyBorder="1" applyAlignment="1">
      <alignment horizontal="center" vertical="center"/>
    </xf>
    <xf numFmtId="0" fontId="32" fillId="0" borderId="38" xfId="0" applyFont="1" applyBorder="1" applyAlignment="1">
      <alignment horizontal="center" vertical="center"/>
    </xf>
    <xf numFmtId="0" fontId="18" fillId="0" borderId="36" xfId="0" applyFont="1" applyBorder="1" applyAlignment="1">
      <alignment horizontal="center" vertical="center"/>
    </xf>
    <xf numFmtId="0" fontId="18" fillId="0" borderId="38" xfId="0" applyFont="1" applyBorder="1" applyAlignment="1">
      <alignment horizontal="center" vertical="center"/>
    </xf>
    <xf numFmtId="0" fontId="4" fillId="0" borderId="94" xfId="0" applyFont="1" applyBorder="1" applyProtection="1">
      <alignment vertical="center"/>
      <protection locked="0"/>
    </xf>
    <xf numFmtId="0" fontId="48" fillId="0" borderId="0" xfId="0" applyFont="1" applyAlignment="1">
      <alignment horizontal="left" vertical="center"/>
    </xf>
    <xf numFmtId="49" fontId="2" fillId="0" borderId="96" xfId="0" applyNumberFormat="1" applyFont="1" applyBorder="1" applyProtection="1">
      <alignment vertical="center"/>
      <protection locked="0"/>
    </xf>
    <xf numFmtId="49" fontId="0" fillId="0" borderId="8" xfId="0" applyNumberFormat="1" applyBorder="1" applyAlignment="1">
      <alignment horizontal="center" vertical="center"/>
    </xf>
    <xf numFmtId="0" fontId="12" fillId="0" borderId="100" xfId="0" applyFont="1" applyBorder="1">
      <alignment vertical="center"/>
    </xf>
    <xf numFmtId="0" fontId="12" fillId="0" borderId="99" xfId="0" applyFont="1" applyBorder="1">
      <alignment vertical="center"/>
    </xf>
    <xf numFmtId="49" fontId="0" fillId="0" borderId="0" xfId="0" applyNumberFormat="1" applyAlignment="1">
      <alignment horizontal="center" vertical="center"/>
    </xf>
    <xf numFmtId="0" fontId="0" fillId="0" borderId="0" xfId="0" applyAlignment="1" applyProtection="1">
      <alignment horizontal="right" vertical="center"/>
      <protection locked="0"/>
    </xf>
    <xf numFmtId="0" fontId="18" fillId="0" borderId="65" xfId="0" applyFont="1" applyBorder="1" applyAlignment="1">
      <alignment horizontal="left" vertical="center"/>
    </xf>
    <xf numFmtId="0" fontId="18" fillId="0" borderId="67" xfId="0" applyFont="1" applyBorder="1" applyAlignment="1">
      <alignment horizontal="left" vertical="center"/>
    </xf>
    <xf numFmtId="0" fontId="9" fillId="0" borderId="64" xfId="0" applyFont="1" applyBorder="1">
      <alignment vertical="center"/>
    </xf>
    <xf numFmtId="0" fontId="9" fillId="0" borderId="66" xfId="0" applyFont="1" applyBorder="1">
      <alignment vertical="center"/>
    </xf>
    <xf numFmtId="49" fontId="0" fillId="0" borderId="0" xfId="0" applyNumberFormat="1" applyProtection="1">
      <alignment vertical="center"/>
      <protection locked="0"/>
    </xf>
    <xf numFmtId="49" fontId="19" fillId="0" borderId="0" xfId="0" applyNumberFormat="1" applyFont="1" applyProtection="1">
      <alignment vertical="center"/>
      <protection locked="0"/>
    </xf>
    <xf numFmtId="0" fontId="50" fillId="0" borderId="130" xfId="0" applyFont="1" applyBorder="1" applyAlignment="1">
      <alignment horizontal="center" vertical="center"/>
    </xf>
    <xf numFmtId="0" fontId="41" fillId="0" borderId="136" xfId="0" applyFont="1" applyBorder="1" applyAlignment="1">
      <alignment horizontal="center" vertical="center"/>
    </xf>
    <xf numFmtId="0" fontId="0" fillId="0" borderId="0" xfId="0" applyAlignment="1">
      <alignment horizontal="center"/>
    </xf>
    <xf numFmtId="49" fontId="0" fillId="0" borderId="138" xfId="0" applyNumberFormat="1" applyBorder="1" applyAlignment="1">
      <alignment horizontal="center" vertical="center"/>
    </xf>
    <xf numFmtId="0" fontId="52" fillId="0" borderId="0" xfId="0" applyFont="1">
      <alignment vertical="center"/>
    </xf>
    <xf numFmtId="0" fontId="0" fillId="0" borderId="56" xfId="0" applyBorder="1" applyAlignment="1">
      <alignment horizontal="center" vertical="center"/>
    </xf>
    <xf numFmtId="0" fontId="53" fillId="0" borderId="0" xfId="0" applyFont="1">
      <alignment vertical="center"/>
    </xf>
    <xf numFmtId="0" fontId="35" fillId="0" borderId="0" xfId="0" applyFont="1" applyAlignment="1">
      <alignment horizontal="right" vertical="center"/>
    </xf>
    <xf numFmtId="49" fontId="0" fillId="0" borderId="59" xfId="0" applyNumberFormat="1" applyBorder="1" applyAlignment="1">
      <alignment horizontal="center" vertical="center"/>
    </xf>
    <xf numFmtId="49" fontId="0" fillId="0" borderId="60" xfId="0" applyNumberFormat="1" applyBorder="1" applyAlignment="1">
      <alignment horizontal="center" vertical="center"/>
    </xf>
    <xf numFmtId="0" fontId="0" fillId="0" borderId="147" xfId="0" applyBorder="1" applyAlignment="1">
      <alignment horizontal="center" vertical="center"/>
    </xf>
    <xf numFmtId="0" fontId="0" fillId="0" borderId="146" xfId="0" applyBorder="1" applyAlignment="1">
      <alignment horizontal="center" vertical="center"/>
    </xf>
    <xf numFmtId="0" fontId="10" fillId="0" borderId="59" xfId="0" applyFont="1" applyBorder="1" applyAlignment="1">
      <alignment horizontal="right" vertical="center"/>
    </xf>
    <xf numFmtId="0" fontId="18" fillId="0" borderId="65" xfId="0" applyFont="1" applyBorder="1" applyAlignment="1">
      <alignment horizontal="center" vertical="center"/>
    </xf>
    <xf numFmtId="0" fontId="18" fillId="0" borderId="67" xfId="0" applyFont="1" applyBorder="1" applyAlignment="1">
      <alignment horizontal="center" vertical="center"/>
    </xf>
    <xf numFmtId="0" fontId="4" fillId="0" borderId="126" xfId="0" applyFont="1" applyBorder="1">
      <alignment vertical="center"/>
    </xf>
    <xf numFmtId="0" fontId="14" fillId="0" borderId="30" xfId="0" applyFont="1" applyBorder="1">
      <alignment vertical="center"/>
    </xf>
    <xf numFmtId="0" fontId="2" fillId="0" borderId="30"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20" fillId="0" borderId="0" xfId="0" applyFont="1" applyAlignment="1">
      <alignment horizontal="left" vertical="center"/>
    </xf>
    <xf numFmtId="0" fontId="18" fillId="0" borderId="0" xfId="0" applyFont="1" applyAlignment="1">
      <alignment horizontal="right" vertical="center"/>
    </xf>
    <xf numFmtId="0" fontId="0" fillId="0" borderId="59" xfId="0" applyBorder="1" applyAlignment="1">
      <alignment horizontal="right" vertical="center"/>
    </xf>
    <xf numFmtId="49" fontId="50" fillId="0" borderId="129" xfId="0" applyNumberFormat="1" applyFont="1" applyBorder="1" applyAlignment="1">
      <alignment horizontal="center" vertical="center"/>
    </xf>
    <xf numFmtId="0" fontId="0" fillId="0" borderId="159" xfId="0" applyBorder="1">
      <alignment vertical="center"/>
    </xf>
    <xf numFmtId="0" fontId="10" fillId="0" borderId="32" xfId="0" applyFont="1" applyBorder="1" applyAlignment="1">
      <alignment horizontal="center" vertical="center"/>
    </xf>
    <xf numFmtId="0" fontId="10" fillId="0" borderId="4" xfId="0" applyFont="1" applyBorder="1" applyAlignment="1">
      <alignment horizontal="center" vertical="center"/>
    </xf>
    <xf numFmtId="0" fontId="6" fillId="0" borderId="30" xfId="0" applyFont="1" applyBorder="1" applyAlignment="1">
      <alignment horizontal="center" vertical="center"/>
    </xf>
    <xf numFmtId="0" fontId="3" fillId="0" borderId="0" xfId="0" applyFont="1" applyAlignment="1">
      <alignment horizontal="center"/>
    </xf>
    <xf numFmtId="0" fontId="11" fillId="0" borderId="0" xfId="0" applyFont="1">
      <alignment vertical="center"/>
    </xf>
    <xf numFmtId="0" fontId="11" fillId="0" borderId="0" xfId="0" applyFont="1" applyAlignment="1">
      <alignment horizontal="center"/>
    </xf>
    <xf numFmtId="0" fontId="11" fillId="0" borderId="0" xfId="0" applyFont="1" applyAlignment="1">
      <alignment horizontal="center" vertical="center"/>
    </xf>
    <xf numFmtId="0" fontId="2" fillId="2" borderId="44"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11" fillId="0" borderId="1" xfId="0" applyFont="1" applyBorder="1">
      <alignment vertical="center"/>
    </xf>
    <xf numFmtId="0" fontId="0" fillId="0" borderId="93" xfId="0" applyBorder="1">
      <alignment vertical="center"/>
    </xf>
    <xf numFmtId="0" fontId="10" fillId="0" borderId="88" xfId="0" applyFont="1" applyBorder="1" applyAlignment="1">
      <alignment horizontal="center" vertical="center"/>
    </xf>
    <xf numFmtId="0" fontId="0" fillId="0" borderId="88" xfId="0" applyBorder="1" applyAlignment="1">
      <alignment horizontal="center" vertical="center"/>
    </xf>
    <xf numFmtId="0" fontId="19" fillId="2" borderId="50" xfId="0" applyFont="1" applyFill="1" applyBorder="1" applyAlignment="1" applyProtection="1">
      <alignment horizontal="center" vertical="center"/>
      <protection locked="0"/>
    </xf>
    <xf numFmtId="0" fontId="19" fillId="2" borderId="47" xfId="0" applyFont="1" applyFill="1" applyBorder="1" applyAlignment="1" applyProtection="1">
      <alignment horizontal="center" vertical="center"/>
      <protection locked="0"/>
    </xf>
    <xf numFmtId="0" fontId="19" fillId="2" borderId="51" xfId="0" applyFont="1" applyFill="1" applyBorder="1" applyAlignment="1" applyProtection="1">
      <alignment horizontal="center" vertical="center"/>
      <protection locked="0"/>
    </xf>
    <xf numFmtId="49" fontId="54" fillId="0" borderId="162" xfId="0" applyNumberFormat="1" applyFont="1" applyBorder="1" applyAlignment="1">
      <alignment horizontal="right" vertical="center"/>
    </xf>
    <xf numFmtId="0" fontId="3" fillId="0" borderId="19" xfId="0" applyFont="1" applyBorder="1" applyAlignment="1">
      <alignment horizontal="center" vertical="center"/>
    </xf>
    <xf numFmtId="0" fontId="34" fillId="0" borderId="53" xfId="0" applyFont="1" applyBorder="1" applyAlignment="1">
      <alignment horizontal="right" vertical="center"/>
    </xf>
    <xf numFmtId="0" fontId="26" fillId="0" borderId="1" xfId="0" applyFont="1" applyBorder="1">
      <alignment vertical="center"/>
    </xf>
    <xf numFmtId="38" fontId="26" fillId="0" borderId="0" xfId="1" applyFont="1" applyBorder="1" applyAlignment="1" applyProtection="1">
      <alignment vertical="center"/>
    </xf>
    <xf numFmtId="0" fontId="39" fillId="0" borderId="0" xfId="0" applyFont="1">
      <alignment vertical="center"/>
    </xf>
    <xf numFmtId="0" fontId="39" fillId="0" borderId="1" xfId="0" applyFont="1" applyBorder="1">
      <alignment vertical="center"/>
    </xf>
    <xf numFmtId="0" fontId="56" fillId="0" borderId="0" xfId="0" applyFont="1" applyAlignment="1">
      <alignment horizontal="right" vertical="center"/>
    </xf>
    <xf numFmtId="0" fontId="56" fillId="0" borderId="0" xfId="0" applyFont="1">
      <alignment vertical="center"/>
    </xf>
    <xf numFmtId="0" fontId="57" fillId="0" borderId="0" xfId="0" applyFont="1" applyAlignment="1" applyProtection="1">
      <alignment horizontal="right" vertical="center"/>
      <protection locked="0"/>
    </xf>
    <xf numFmtId="0" fontId="57" fillId="0" borderId="0" xfId="0" applyFont="1">
      <alignment vertical="center"/>
    </xf>
    <xf numFmtId="38" fontId="57" fillId="0" borderId="0" xfId="1" applyFont="1" applyBorder="1" applyAlignment="1" applyProtection="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58" fillId="0" borderId="0" xfId="0" applyFont="1">
      <alignment vertical="center"/>
    </xf>
    <xf numFmtId="0" fontId="26" fillId="0" borderId="0" xfId="0" applyFont="1" applyAlignment="1">
      <alignment horizontal="left" vertical="center"/>
    </xf>
    <xf numFmtId="0" fontId="22" fillId="0" borderId="38" xfId="0" applyFont="1" applyBorder="1" applyAlignment="1">
      <alignment horizontal="center" vertical="center"/>
    </xf>
    <xf numFmtId="0" fontId="46" fillId="0" borderId="62" xfId="0" applyFont="1" applyBorder="1" applyAlignment="1">
      <alignment horizontal="center" vertical="center"/>
    </xf>
    <xf numFmtId="0" fontId="46" fillId="0" borderId="165" xfId="0" applyFont="1" applyBorder="1" applyAlignment="1">
      <alignment horizontal="center" vertical="center"/>
    </xf>
    <xf numFmtId="0" fontId="46" fillId="0" borderId="53" xfId="0" applyFont="1" applyBorder="1" applyAlignment="1">
      <alignment horizontal="center" vertical="center"/>
    </xf>
    <xf numFmtId="0" fontId="12" fillId="0" borderId="25" xfId="0" applyFont="1" applyBorder="1" applyAlignment="1">
      <alignment horizontal="right" vertical="center"/>
    </xf>
    <xf numFmtId="0" fontId="39" fillId="0" borderId="0" xfId="0" applyFont="1" applyAlignment="1">
      <alignment horizontal="left"/>
    </xf>
    <xf numFmtId="0" fontId="59" fillId="0" borderId="0" xfId="0" applyFont="1">
      <alignment vertical="center"/>
    </xf>
    <xf numFmtId="58" fontId="30" fillId="0" borderId="0" xfId="0" applyNumberFormat="1" applyFont="1" applyAlignment="1"/>
    <xf numFmtId="0" fontId="30" fillId="0" borderId="0" xfId="0" applyFont="1" applyAlignment="1">
      <alignment horizontal="left" vertical="center"/>
    </xf>
    <xf numFmtId="58" fontId="60" fillId="0" borderId="0" xfId="0" applyNumberFormat="1" applyFont="1">
      <alignment vertical="center"/>
    </xf>
    <xf numFmtId="58" fontId="60" fillId="0" borderId="0" xfId="0" applyNumberFormat="1" applyFont="1" applyAlignment="1">
      <alignment horizontal="center" vertical="center"/>
    </xf>
    <xf numFmtId="0" fontId="61" fillId="0" borderId="0" xfId="0" applyFont="1">
      <alignment vertical="center"/>
    </xf>
    <xf numFmtId="0" fontId="28" fillId="0" borderId="0" xfId="0" applyFont="1">
      <alignment vertical="center"/>
    </xf>
    <xf numFmtId="0" fontId="36" fillId="0" borderId="0" xfId="0" applyFont="1">
      <alignment vertical="center"/>
    </xf>
    <xf numFmtId="0" fontId="36" fillId="0" borderId="0" xfId="0" applyFont="1" applyAlignment="1">
      <alignment horizontal="center" vertical="center"/>
    </xf>
    <xf numFmtId="58" fontId="60" fillId="0" borderId="0" xfId="0" applyNumberFormat="1" applyFont="1" applyAlignment="1">
      <alignment horizontal="center"/>
    </xf>
    <xf numFmtId="0" fontId="26" fillId="0" borderId="0" xfId="0" applyFont="1" applyAlignment="1">
      <alignment horizontal="center"/>
    </xf>
    <xf numFmtId="0" fontId="29" fillId="0" borderId="1" xfId="0" applyFont="1" applyBorder="1" applyAlignment="1">
      <alignment horizontal="center" vertical="center" wrapText="1"/>
    </xf>
    <xf numFmtId="0" fontId="29" fillId="0" borderId="20" xfId="0" applyFont="1" applyBorder="1" applyAlignment="1">
      <alignment horizontal="center" vertical="center" wrapText="1"/>
    </xf>
    <xf numFmtId="0" fontId="12" fillId="0" borderId="22" xfId="0" applyFont="1" applyBorder="1" applyAlignment="1">
      <alignment horizontal="left" vertical="center"/>
    </xf>
    <xf numFmtId="0" fontId="39" fillId="0" borderId="0" xfId="0" applyFont="1" applyAlignment="1">
      <alignment horizontal="right" vertical="center"/>
    </xf>
    <xf numFmtId="0" fontId="3" fillId="0" borderId="22" xfId="0" applyFont="1"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xf>
    <xf numFmtId="0" fontId="2" fillId="2" borderId="11"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4" fillId="0" borderId="0" xfId="0" applyFont="1" applyAlignment="1">
      <alignment horizontal="left" vertical="center"/>
    </xf>
    <xf numFmtId="0" fontId="24" fillId="0" borderId="107" xfId="0" applyFont="1" applyBorder="1" applyAlignment="1">
      <alignment horizontal="left" vertical="center"/>
    </xf>
    <xf numFmtId="0" fontId="18" fillId="0" borderId="36"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xf>
    <xf numFmtId="0" fontId="18" fillId="0" borderId="40" xfId="0" applyFont="1" applyBorder="1" applyAlignment="1">
      <alignment horizontal="center" vertical="center"/>
    </xf>
    <xf numFmtId="49" fontId="45" fillId="0" borderId="108" xfId="0" applyNumberFormat="1" applyFont="1" applyBorder="1" applyAlignment="1">
      <alignment horizontal="center" vertical="center"/>
    </xf>
    <xf numFmtId="49" fontId="45" fillId="0" borderId="107" xfId="0" applyNumberFormat="1" applyFont="1" applyBorder="1" applyAlignment="1">
      <alignment horizontal="center" vertical="center"/>
    </xf>
    <xf numFmtId="49" fontId="45" fillId="0" borderId="62" xfId="0" applyNumberFormat="1" applyFont="1" applyBorder="1" applyAlignment="1">
      <alignment horizontal="center" vertical="center"/>
    </xf>
    <xf numFmtId="49" fontId="45" fillId="0" borderId="53" xfId="0" applyNumberFormat="1" applyFont="1" applyBorder="1" applyAlignment="1">
      <alignment horizontal="center" vertical="center"/>
    </xf>
    <xf numFmtId="0" fontId="33" fillId="0" borderId="52" xfId="0" applyFont="1" applyBorder="1" applyAlignment="1">
      <alignment horizontal="center" vertical="center"/>
    </xf>
    <xf numFmtId="0" fontId="24" fillId="0" borderId="0" xfId="0" applyFont="1">
      <alignment vertical="center"/>
    </xf>
    <xf numFmtId="0" fontId="0" fillId="0" borderId="48" xfId="0" applyBorder="1" applyAlignment="1">
      <alignment horizontal="center" vertical="center"/>
    </xf>
    <xf numFmtId="0" fontId="0" fillId="0" borderId="33" xfId="0" applyBorder="1" applyAlignment="1">
      <alignment horizontal="center" vertical="center"/>
    </xf>
    <xf numFmtId="0" fontId="2" fillId="2" borderId="34"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43"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46" xfId="0" applyFont="1" applyFill="1" applyBorder="1" applyAlignment="1" applyProtection="1">
      <alignment horizontal="center" vertical="center"/>
      <protection locked="0"/>
    </xf>
    <xf numFmtId="0" fontId="2" fillId="2" borderId="44" xfId="0" applyFont="1" applyFill="1" applyBorder="1" applyAlignment="1" applyProtection="1">
      <alignment horizontal="center" vertical="center"/>
      <protection locked="0"/>
    </xf>
    <xf numFmtId="0" fontId="2" fillId="2" borderId="45" xfId="0" applyFont="1" applyFill="1" applyBorder="1" applyAlignment="1" applyProtection="1">
      <alignment horizontal="center" vertical="center"/>
      <protection locked="0"/>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3" borderId="72" xfId="0" applyFont="1" applyFill="1" applyBorder="1" applyAlignment="1" applyProtection="1">
      <alignment horizontal="center" vertical="center"/>
      <protection locked="0"/>
    </xf>
    <xf numFmtId="49" fontId="2" fillId="2" borderId="90" xfId="0" applyNumberFormat="1" applyFont="1" applyFill="1" applyBorder="1" applyAlignment="1" applyProtection="1">
      <alignment horizontal="center" vertical="center"/>
      <protection locked="0"/>
    </xf>
    <xf numFmtId="49" fontId="2" fillId="2" borderId="91" xfId="0" applyNumberFormat="1" applyFont="1" applyFill="1" applyBorder="1" applyAlignment="1" applyProtection="1">
      <alignment horizontal="center" vertical="center"/>
      <protection locked="0"/>
    </xf>
    <xf numFmtId="49" fontId="2" fillId="2" borderId="92" xfId="0" applyNumberFormat="1" applyFont="1" applyFill="1" applyBorder="1" applyAlignment="1" applyProtection="1">
      <alignment horizontal="center" vertical="center"/>
      <protection locked="0"/>
    </xf>
    <xf numFmtId="49" fontId="0" fillId="2" borderId="101" xfId="0" applyNumberFormat="1" applyFill="1" applyBorder="1" applyAlignment="1" applyProtection="1">
      <alignment horizontal="center" vertical="center"/>
      <protection locked="0"/>
    </xf>
    <xf numFmtId="49" fontId="0" fillId="2" borderId="102" xfId="0" applyNumberFormat="1" applyFill="1" applyBorder="1" applyAlignment="1" applyProtection="1">
      <alignment horizontal="center" vertical="center"/>
      <protection locked="0"/>
    </xf>
    <xf numFmtId="49" fontId="0" fillId="2" borderId="103" xfId="0" applyNumberFormat="1" applyFill="1" applyBorder="1" applyAlignment="1" applyProtection="1">
      <alignment horizontal="center" vertical="center"/>
      <protection locked="0"/>
    </xf>
    <xf numFmtId="49" fontId="0" fillId="2" borderId="90" xfId="0" applyNumberFormat="1" applyFill="1" applyBorder="1" applyAlignment="1" applyProtection="1">
      <alignment horizontal="center" vertical="center"/>
      <protection locked="0"/>
    </xf>
    <xf numFmtId="49" fontId="0" fillId="2" borderId="91" xfId="0" applyNumberFormat="1" applyFill="1" applyBorder="1" applyAlignment="1" applyProtection="1">
      <alignment horizontal="center" vertical="center"/>
      <protection locked="0"/>
    </xf>
    <xf numFmtId="49" fontId="0" fillId="2" borderId="92" xfId="0" applyNumberFormat="1" applyFill="1" applyBorder="1" applyAlignment="1" applyProtection="1">
      <alignment horizontal="center" vertical="center"/>
      <protection locked="0"/>
    </xf>
    <xf numFmtId="49" fontId="19" fillId="2" borderId="101" xfId="0" applyNumberFormat="1" applyFont="1" applyFill="1" applyBorder="1" applyAlignment="1" applyProtection="1">
      <alignment horizontal="center" vertical="center"/>
      <protection locked="0"/>
    </xf>
    <xf numFmtId="49" fontId="19" fillId="2" borderId="102" xfId="0" applyNumberFormat="1" applyFont="1" applyFill="1" applyBorder="1" applyAlignment="1" applyProtection="1">
      <alignment horizontal="center" vertical="center"/>
      <protection locked="0"/>
    </xf>
    <xf numFmtId="49" fontId="19" fillId="2" borderId="103" xfId="0" applyNumberFormat="1" applyFont="1" applyFill="1" applyBorder="1" applyAlignment="1" applyProtection="1">
      <alignment horizontal="center" vertical="center"/>
      <protection locked="0"/>
    </xf>
    <xf numFmtId="49" fontId="0" fillId="2" borderId="98" xfId="0" applyNumberFormat="1" applyFill="1" applyBorder="1" applyAlignment="1" applyProtection="1">
      <alignment horizontal="center" vertical="center"/>
      <protection locked="0"/>
    </xf>
    <xf numFmtId="49" fontId="0" fillId="2" borderId="95" xfId="0" applyNumberFormat="1" applyFill="1" applyBorder="1" applyAlignment="1" applyProtection="1">
      <alignment horizontal="center" vertical="center"/>
      <protection locked="0"/>
    </xf>
    <xf numFmtId="49" fontId="0" fillId="2" borderId="97" xfId="0" applyNumberFormat="1" applyFill="1" applyBorder="1" applyAlignment="1" applyProtection="1">
      <alignment horizontal="center" vertical="center"/>
      <protection locked="0"/>
    </xf>
    <xf numFmtId="49" fontId="4" fillId="2" borderId="70" xfId="0" applyNumberFormat="1" applyFont="1" applyFill="1" applyBorder="1" applyAlignment="1" applyProtection="1">
      <alignment horizontal="left" vertical="center"/>
      <protection locked="0"/>
    </xf>
    <xf numFmtId="49" fontId="4" fillId="2" borderId="71" xfId="0" applyNumberFormat="1" applyFont="1" applyFill="1" applyBorder="1" applyAlignment="1" applyProtection="1">
      <alignment horizontal="left" vertical="center"/>
      <protection locked="0"/>
    </xf>
    <xf numFmtId="49" fontId="4" fillId="2" borderId="72" xfId="0" applyNumberFormat="1" applyFont="1" applyFill="1" applyBorder="1" applyAlignment="1" applyProtection="1">
      <alignment horizontal="left" vertical="center"/>
      <protection locked="0"/>
    </xf>
    <xf numFmtId="49" fontId="0" fillId="2" borderId="104" xfId="0" applyNumberFormat="1" applyFill="1" applyBorder="1" applyAlignment="1" applyProtection="1">
      <alignment horizontal="center" vertical="center"/>
      <protection locked="0"/>
    </xf>
    <xf numFmtId="49" fontId="0" fillId="2" borderId="105" xfId="0" applyNumberFormat="1" applyFill="1" applyBorder="1" applyAlignment="1" applyProtection="1">
      <alignment horizontal="center" vertical="center"/>
      <protection locked="0"/>
    </xf>
    <xf numFmtId="49" fontId="0" fillId="2" borderId="106" xfId="0" applyNumberFormat="1" applyFill="1" applyBorder="1" applyAlignment="1" applyProtection="1">
      <alignment horizontal="center" vertical="center"/>
      <protection locked="0"/>
    </xf>
    <xf numFmtId="49" fontId="23" fillId="2" borderId="34" xfId="2" applyNumberFormat="1" applyFill="1" applyBorder="1" applyAlignment="1" applyProtection="1">
      <alignment horizontal="center" vertical="center"/>
      <protection locked="0"/>
    </xf>
    <xf numFmtId="49" fontId="23" fillId="2" borderId="7" xfId="2" applyNumberFormat="1" applyFill="1" applyBorder="1" applyAlignment="1" applyProtection="1">
      <alignment horizontal="center" vertical="center"/>
      <protection locked="0"/>
    </xf>
    <xf numFmtId="49" fontId="23" fillId="2" borderId="35" xfId="2" applyNumberFormat="1" applyFill="1" applyBorder="1" applyAlignment="1" applyProtection="1">
      <alignment horizontal="center" vertical="center"/>
      <protection locked="0"/>
    </xf>
    <xf numFmtId="0" fontId="0" fillId="2" borderId="140" xfId="0" applyFill="1" applyBorder="1" applyAlignment="1" applyProtection="1">
      <alignment horizontal="center" vertical="center"/>
      <protection locked="0"/>
    </xf>
    <xf numFmtId="0" fontId="0" fillId="2" borderId="141" xfId="0" applyFill="1" applyBorder="1" applyAlignment="1" applyProtection="1">
      <alignment horizontal="center" vertical="center"/>
      <protection locked="0"/>
    </xf>
    <xf numFmtId="0" fontId="0" fillId="2" borderId="142" xfId="0" applyFill="1" applyBorder="1" applyAlignment="1" applyProtection="1">
      <alignment horizontal="center" vertical="center"/>
      <protection locked="0"/>
    </xf>
    <xf numFmtId="0" fontId="3" fillId="0" borderId="29" xfId="0" applyFont="1" applyBorder="1" applyAlignment="1">
      <alignment horizontal="center" vertical="center"/>
    </xf>
    <xf numFmtId="0" fontId="3" fillId="0" borderId="14" xfId="0" applyFont="1" applyBorder="1" applyAlignment="1">
      <alignment horizontal="center" vertical="center"/>
    </xf>
    <xf numFmtId="0" fontId="3" fillId="0" borderId="28" xfId="0" applyFont="1" applyBorder="1" applyAlignment="1">
      <alignment horizontal="center" vertical="center"/>
    </xf>
    <xf numFmtId="0" fontId="2" fillId="0" borderId="30" xfId="0" applyFont="1" applyBorder="1" applyAlignment="1">
      <alignment horizontal="center" vertical="center"/>
    </xf>
    <xf numFmtId="0" fontId="3" fillId="0" borderId="30" xfId="0" applyFont="1" applyBorder="1" applyAlignment="1">
      <alignment horizontal="center" vertical="center"/>
    </xf>
    <xf numFmtId="0" fontId="29" fillId="0" borderId="29" xfId="0" applyFont="1" applyBorder="1" applyAlignment="1">
      <alignment horizontal="center" vertical="center"/>
    </xf>
    <xf numFmtId="0" fontId="29" fillId="0" borderId="28" xfId="0" applyFont="1" applyBorder="1" applyAlignment="1">
      <alignment horizontal="center" vertical="center"/>
    </xf>
    <xf numFmtId="0" fontId="0" fillId="2" borderId="49"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12" fillId="2" borderId="43"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46" xfId="0" applyFont="1" applyFill="1" applyBorder="1" applyAlignment="1" applyProtection="1">
      <alignment horizontal="center" vertical="center"/>
      <protection locked="0"/>
    </xf>
    <xf numFmtId="0" fontId="2" fillId="2" borderId="35"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28"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49" xfId="0" applyBorder="1" applyAlignment="1">
      <alignment horizontal="center" vertical="center"/>
    </xf>
    <xf numFmtId="0" fontId="0" fillId="0" borderId="47" xfId="0" applyBorder="1" applyAlignment="1">
      <alignment horizontal="center" vertical="center"/>
    </xf>
    <xf numFmtId="49" fontId="0" fillId="2" borderId="137" xfId="0" applyNumberFormat="1" applyFill="1" applyBorder="1" applyAlignment="1" applyProtection="1">
      <alignment horizontal="center" vertical="center"/>
      <protection locked="0"/>
    </xf>
    <xf numFmtId="49" fontId="0" fillId="2" borderId="138" xfId="0" applyNumberFormat="1" applyFill="1" applyBorder="1" applyAlignment="1" applyProtection="1">
      <alignment horizontal="center" vertical="center"/>
      <protection locked="0"/>
    </xf>
    <xf numFmtId="49" fontId="0" fillId="2" borderId="109" xfId="0" applyNumberFormat="1" applyFill="1" applyBorder="1" applyAlignment="1" applyProtection="1">
      <alignment horizontal="center" vertical="center"/>
      <protection locked="0"/>
    </xf>
    <xf numFmtId="49" fontId="0" fillId="2" borderId="110" xfId="0" applyNumberFormat="1" applyFill="1" applyBorder="1" applyAlignment="1" applyProtection="1">
      <alignment horizontal="center" vertical="center"/>
      <protection locked="0"/>
    </xf>
    <xf numFmtId="49" fontId="0" fillId="2" borderId="111" xfId="0" applyNumberFormat="1" applyFill="1" applyBorder="1" applyAlignment="1" applyProtection="1">
      <alignment horizontal="center" vertical="center"/>
      <protection locked="0"/>
    </xf>
    <xf numFmtId="38" fontId="11" fillId="0" borderId="82" xfId="1" applyFont="1" applyFill="1" applyBorder="1" applyAlignment="1">
      <alignment horizontal="center" vertical="center"/>
    </xf>
    <xf numFmtId="38" fontId="11" fillId="0" borderId="83" xfId="1" applyFont="1" applyFill="1" applyBorder="1" applyAlignment="1">
      <alignment horizontal="center" vertical="center"/>
    </xf>
    <xf numFmtId="38" fontId="0" fillId="0" borderId="78" xfId="1" applyFont="1" applyFill="1" applyBorder="1" applyAlignment="1">
      <alignment horizontal="center" vertical="center"/>
    </xf>
    <xf numFmtId="38" fontId="0" fillId="0" borderId="79" xfId="1" applyFont="1" applyFill="1" applyBorder="1" applyAlignment="1">
      <alignment horizontal="center" vertical="center"/>
    </xf>
    <xf numFmtId="38" fontId="0" fillId="0" borderId="80" xfId="1" applyFont="1" applyFill="1" applyBorder="1" applyAlignment="1">
      <alignment horizontal="center" vertical="center"/>
    </xf>
    <xf numFmtId="38" fontId="0" fillId="0" borderId="81" xfId="1" applyFont="1" applyFill="1" applyBorder="1" applyAlignment="1">
      <alignment horizontal="center" vertical="center"/>
    </xf>
    <xf numFmtId="0" fontId="16" fillId="0" borderId="0" xfId="0" applyFont="1" applyAlignment="1">
      <alignment horizontal="center" vertical="top"/>
    </xf>
    <xf numFmtId="49" fontId="0" fillId="2" borderId="112" xfId="0" applyNumberFormat="1" applyFill="1" applyBorder="1" applyAlignment="1" applyProtection="1">
      <alignment horizontal="center" vertical="center"/>
      <protection locked="0"/>
    </xf>
    <xf numFmtId="49" fontId="0" fillId="2" borderId="113" xfId="0" applyNumberFormat="1" applyFill="1" applyBorder="1" applyAlignment="1" applyProtection="1">
      <alignment horizontal="center" vertical="center"/>
      <protection locked="0"/>
    </xf>
    <xf numFmtId="49" fontId="0" fillId="2" borderId="114" xfId="0" applyNumberFormat="1" applyFill="1" applyBorder="1" applyAlignment="1" applyProtection="1">
      <alignment horizontal="center" vertical="center"/>
      <protection locked="0"/>
    </xf>
    <xf numFmtId="38" fontId="0" fillId="0" borderId="76" xfId="1" applyFont="1" applyFill="1" applyBorder="1" applyAlignment="1">
      <alignment horizontal="center" vertical="center"/>
    </xf>
    <xf numFmtId="38" fontId="0" fillId="0" borderId="77" xfId="1" applyFont="1" applyFill="1" applyBorder="1" applyAlignment="1">
      <alignment horizontal="center" vertical="center"/>
    </xf>
    <xf numFmtId="49" fontId="0" fillId="2" borderId="139" xfId="0" applyNumberFormat="1" applyFill="1" applyBorder="1" applyAlignment="1" applyProtection="1">
      <alignment horizontal="center" vertical="center"/>
      <protection locked="0"/>
    </xf>
    <xf numFmtId="0" fontId="19" fillId="2" borderId="93" xfId="0" applyFont="1" applyFill="1" applyBorder="1" applyAlignment="1" applyProtection="1">
      <alignment horizontal="center" vertical="center"/>
      <protection locked="0"/>
    </xf>
    <xf numFmtId="0" fontId="19" fillId="2" borderId="118" xfId="0" applyFont="1" applyFill="1" applyBorder="1" applyAlignment="1" applyProtection="1">
      <alignment horizontal="center" vertical="center"/>
      <protection locked="0"/>
    </xf>
    <xf numFmtId="0" fontId="19" fillId="4" borderId="94" xfId="0" applyFont="1" applyFill="1" applyBorder="1" applyAlignment="1">
      <alignment horizontal="center" vertical="center"/>
    </xf>
    <xf numFmtId="0" fontId="19" fillId="4" borderId="69" xfId="0" applyFont="1" applyFill="1" applyBorder="1" applyAlignment="1">
      <alignment horizontal="center" vertical="center"/>
    </xf>
    <xf numFmtId="0" fontId="0" fillId="2" borderId="93" xfId="0" applyFill="1" applyBorder="1" applyAlignment="1">
      <alignment horizontal="center" vertical="center"/>
    </xf>
    <xf numFmtId="0" fontId="19" fillId="0" borderId="94" xfId="0" applyFont="1" applyBorder="1">
      <alignment vertical="center"/>
    </xf>
    <xf numFmtId="0" fontId="19" fillId="0" borderId="69" xfId="0" applyFont="1" applyBorder="1">
      <alignment vertical="center"/>
    </xf>
    <xf numFmtId="0" fontId="54" fillId="2" borderId="126" xfId="0" applyFont="1" applyFill="1" applyBorder="1" applyAlignment="1">
      <alignment horizontal="center" vertical="center"/>
    </xf>
    <xf numFmtId="0" fontId="54" fillId="2" borderId="93" xfId="0" applyFont="1" applyFill="1" applyBorder="1" applyAlignment="1">
      <alignment horizontal="center" vertical="center"/>
    </xf>
    <xf numFmtId="0" fontId="63" fillId="2" borderId="5" xfId="0" applyFont="1" applyFill="1" applyBorder="1" applyAlignment="1">
      <alignment horizontal="center" vertical="center"/>
    </xf>
    <xf numFmtId="0" fontId="43" fillId="0" borderId="134" xfId="0" applyFont="1" applyBorder="1" applyAlignment="1">
      <alignment horizontal="center" vertical="center"/>
    </xf>
    <xf numFmtId="0" fontId="43" fillId="0" borderId="89" xfId="0" applyFont="1" applyBorder="1" applyAlignment="1">
      <alignment horizontal="center" vertical="center"/>
    </xf>
    <xf numFmtId="0" fontId="43" fillId="0" borderId="74" xfId="0" applyFont="1" applyBorder="1" applyAlignment="1">
      <alignment horizontal="center" vertical="center"/>
    </xf>
    <xf numFmtId="0" fontId="54" fillId="2" borderId="125" xfId="0" applyFont="1" applyFill="1" applyBorder="1" applyAlignment="1">
      <alignment horizontal="center" vertical="center"/>
    </xf>
    <xf numFmtId="0" fontId="54" fillId="2" borderId="116" xfId="0" applyFont="1" applyFill="1" applyBorder="1" applyAlignment="1">
      <alignment horizontal="center" vertical="center"/>
    </xf>
    <xf numFmtId="0" fontId="63" fillId="2" borderId="115" xfId="0" applyFont="1" applyFill="1" applyBorder="1" applyAlignment="1">
      <alignment horizontal="center" vertical="center"/>
    </xf>
    <xf numFmtId="0" fontId="59" fillId="0" borderId="0" xfId="0" applyFont="1" applyAlignment="1">
      <alignment horizontal="center" vertical="center"/>
    </xf>
    <xf numFmtId="0" fontId="42" fillId="0" borderId="0" xfId="0" applyFont="1" applyAlignment="1">
      <alignment horizontal="left" vertical="center"/>
    </xf>
    <xf numFmtId="0" fontId="5" fillId="0" borderId="134" xfId="0" applyFont="1" applyBorder="1" applyAlignment="1">
      <alignment horizontal="center" vertical="center" wrapText="1"/>
    </xf>
    <xf numFmtId="0" fontId="5" fillId="0" borderId="135" xfId="0" applyFont="1" applyBorder="1" applyAlignment="1">
      <alignment horizontal="center" vertical="center" wrapText="1"/>
    </xf>
    <xf numFmtId="0" fontId="51" fillId="0" borderId="160" xfId="0" applyFont="1" applyBorder="1" applyAlignment="1">
      <alignment horizontal="center" vertical="center"/>
    </xf>
    <xf numFmtId="0" fontId="51" fillId="0" borderId="161" xfId="0" applyFont="1" applyBorder="1" applyAlignment="1">
      <alignment horizontal="center" vertical="center"/>
    </xf>
    <xf numFmtId="0" fontId="19" fillId="0" borderId="134" xfId="0" applyFont="1" applyBorder="1" applyAlignment="1">
      <alignment horizontal="center" vertical="center"/>
    </xf>
    <xf numFmtId="0" fontId="19" fillId="0" borderId="89" xfId="0" applyFont="1" applyBorder="1" applyAlignment="1">
      <alignment horizontal="center" vertical="center"/>
    </xf>
    <xf numFmtId="0" fontId="19" fillId="0" borderId="135" xfId="0" applyFont="1" applyBorder="1" applyAlignment="1">
      <alignment horizontal="center" vertical="center"/>
    </xf>
    <xf numFmtId="0" fontId="55" fillId="0" borderId="132" xfId="0" applyFont="1" applyBorder="1" applyAlignment="1">
      <alignment horizontal="center" vertical="center"/>
    </xf>
    <xf numFmtId="0" fontId="55" fillId="0" borderId="133" xfId="0" applyFont="1" applyBorder="1" applyAlignment="1">
      <alignment horizontal="center" vertical="center"/>
    </xf>
    <xf numFmtId="0" fontId="19" fillId="0" borderId="123" xfId="0" applyFont="1" applyBorder="1" applyAlignment="1">
      <alignment horizontal="center" vertical="center"/>
    </xf>
    <xf numFmtId="0" fontId="19" fillId="0" borderId="124" xfId="0" applyFont="1" applyBorder="1" applyAlignment="1">
      <alignment horizontal="center" vertical="center"/>
    </xf>
    <xf numFmtId="0" fontId="63" fillId="2" borderId="119" xfId="0" applyFont="1" applyFill="1" applyBorder="1" applyAlignment="1">
      <alignment horizontal="center" vertical="center"/>
    </xf>
    <xf numFmtId="0" fontId="54" fillId="2" borderId="127" xfId="0" applyFont="1" applyFill="1" applyBorder="1" applyAlignment="1">
      <alignment horizontal="center" vertical="center"/>
    </xf>
    <xf numFmtId="0" fontId="54" fillId="2" borderId="120" xfId="0" applyFont="1" applyFill="1" applyBorder="1" applyAlignment="1">
      <alignment horizontal="center" vertical="center"/>
    </xf>
    <xf numFmtId="0" fontId="19" fillId="2" borderId="120" xfId="0" applyFont="1" applyFill="1" applyBorder="1" applyAlignment="1" applyProtection="1">
      <alignment horizontal="center" vertical="center"/>
      <protection locked="0"/>
    </xf>
    <xf numFmtId="0" fontId="19" fillId="2" borderId="122" xfId="0" applyFont="1" applyFill="1" applyBorder="1" applyAlignment="1" applyProtection="1">
      <alignment horizontal="center" vertical="center"/>
      <protection locked="0"/>
    </xf>
    <xf numFmtId="0" fontId="19" fillId="2" borderId="154" xfId="0" applyFont="1" applyFill="1" applyBorder="1" applyAlignment="1" applyProtection="1">
      <alignment horizontal="center" vertical="center"/>
      <protection locked="0"/>
    </xf>
    <xf numFmtId="0" fontId="19" fillId="2" borderId="157" xfId="0" applyFont="1" applyFill="1" applyBorder="1" applyAlignment="1" applyProtection="1">
      <alignment horizontal="center" vertical="center"/>
      <protection locked="0"/>
    </xf>
    <xf numFmtId="0" fontId="0" fillId="2" borderId="120" xfId="0" applyFill="1" applyBorder="1" applyAlignment="1">
      <alignment horizontal="center" vertical="center"/>
    </xf>
    <xf numFmtId="0" fontId="51" fillId="0" borderId="130" xfId="0" applyFont="1" applyBorder="1" applyAlignment="1">
      <alignment horizontal="center" vertical="center"/>
    </xf>
    <xf numFmtId="0" fontId="51" fillId="0" borderId="131" xfId="0" applyFont="1" applyBorder="1" applyAlignment="1">
      <alignment horizontal="center" vertical="center"/>
    </xf>
    <xf numFmtId="0" fontId="19" fillId="0" borderId="121" xfId="0" applyFont="1" applyBorder="1">
      <alignment vertical="center"/>
    </xf>
    <xf numFmtId="0" fontId="19" fillId="0" borderId="128" xfId="0" applyFont="1" applyBorder="1">
      <alignment vertical="center"/>
    </xf>
    <xf numFmtId="0" fontId="43" fillId="0" borderId="73" xfId="0" applyFont="1" applyBorder="1" applyAlignment="1">
      <alignment horizontal="center" vertical="center"/>
    </xf>
    <xf numFmtId="0" fontId="43" fillId="0" borderId="135" xfId="0" applyFont="1" applyBorder="1" applyAlignment="1">
      <alignment horizontal="center" vertical="center"/>
    </xf>
    <xf numFmtId="0" fontId="0" fillId="2" borderId="116" xfId="0" applyFill="1" applyBorder="1" applyAlignment="1">
      <alignment horizontal="center" vertical="center"/>
    </xf>
    <xf numFmtId="0" fontId="19" fillId="4" borderId="121" xfId="0" applyFont="1" applyFill="1" applyBorder="1" applyAlignment="1">
      <alignment horizontal="center" vertical="center"/>
    </xf>
    <xf numFmtId="0" fontId="19" fillId="4" borderId="128" xfId="0" applyFont="1" applyFill="1" applyBorder="1" applyAlignment="1">
      <alignment horizontal="center" vertical="center"/>
    </xf>
    <xf numFmtId="0" fontId="19" fillId="4" borderId="154" xfId="0" applyFont="1" applyFill="1" applyBorder="1" applyAlignment="1">
      <alignment horizontal="center" vertical="center"/>
    </xf>
    <xf numFmtId="0" fontId="19" fillId="4" borderId="164" xfId="0" applyFont="1" applyFill="1" applyBorder="1" applyAlignment="1">
      <alignment horizontal="center" vertical="center"/>
    </xf>
    <xf numFmtId="0" fontId="19" fillId="0" borderId="93" xfId="0" applyFont="1" applyBorder="1">
      <alignment vertical="center"/>
    </xf>
    <xf numFmtId="0" fontId="63" fillId="2" borderId="153" xfId="0" applyFont="1" applyFill="1" applyBorder="1" applyAlignment="1">
      <alignment horizontal="center" vertical="center"/>
    </xf>
    <xf numFmtId="0" fontId="19" fillId="4" borderId="124" xfId="0" applyFont="1" applyFill="1" applyBorder="1" applyAlignment="1">
      <alignment horizontal="center" vertical="center"/>
    </xf>
    <xf numFmtId="0" fontId="19" fillId="2" borderId="116" xfId="0" applyFont="1" applyFill="1" applyBorder="1" applyAlignment="1" applyProtection="1">
      <alignment horizontal="center" vertical="center"/>
      <protection locked="0"/>
    </xf>
    <xf numFmtId="0" fontId="19" fillId="2" borderId="117" xfId="0" applyFont="1" applyFill="1" applyBorder="1" applyAlignment="1" applyProtection="1">
      <alignment horizontal="center" vertical="center"/>
      <protection locked="0"/>
    </xf>
    <xf numFmtId="0" fontId="54" fillId="2" borderId="149" xfId="0" applyFont="1" applyFill="1" applyBorder="1" applyAlignment="1">
      <alignment horizontal="center" vertical="center"/>
    </xf>
    <xf numFmtId="0" fontId="54" fillId="2" borderId="75" xfId="0" applyFont="1" applyFill="1" applyBorder="1" applyAlignment="1">
      <alignment horizontal="center" vertical="center"/>
    </xf>
    <xf numFmtId="0" fontId="63" fillId="2" borderId="22" xfId="0" applyFont="1" applyFill="1" applyBorder="1" applyAlignment="1">
      <alignment horizontal="center" vertical="center"/>
    </xf>
    <xf numFmtId="0" fontId="19" fillId="4" borderId="150" xfId="0" applyFont="1" applyFill="1" applyBorder="1" applyAlignment="1">
      <alignment horizontal="center" vertical="center"/>
    </xf>
    <xf numFmtId="0" fontId="19" fillId="4" borderId="151" xfId="0" applyFont="1" applyFill="1" applyBorder="1" applyAlignment="1">
      <alignment horizontal="center" vertical="center"/>
    </xf>
    <xf numFmtId="0" fontId="19" fillId="2" borderId="75" xfId="0" applyFont="1" applyFill="1" applyBorder="1" applyAlignment="1" applyProtection="1">
      <alignment horizontal="center" vertical="center"/>
      <protection locked="0"/>
    </xf>
    <xf numFmtId="0" fontId="19" fillId="2" borderId="152" xfId="0" applyFont="1" applyFill="1" applyBorder="1" applyAlignment="1" applyProtection="1">
      <alignment horizontal="center" vertical="center"/>
      <protection locked="0"/>
    </xf>
    <xf numFmtId="0" fontId="19" fillId="0" borderId="116" xfId="0" applyFont="1" applyBorder="1">
      <alignment vertical="center"/>
    </xf>
    <xf numFmtId="0" fontId="19" fillId="0" borderId="120" xfId="0" applyFont="1" applyBorder="1">
      <alignment vertical="center"/>
    </xf>
    <xf numFmtId="0" fontId="43" fillId="0" borderId="163" xfId="0" applyFont="1" applyBorder="1" applyAlignment="1">
      <alignment horizontal="center" vertical="center"/>
    </xf>
    <xf numFmtId="0" fontId="0" fillId="2" borderId="156" xfId="0" applyFill="1" applyBorder="1" applyAlignment="1">
      <alignment horizontal="center" vertical="center"/>
    </xf>
    <xf numFmtId="0" fontId="0" fillId="2" borderId="155" xfId="0" applyFill="1" applyBorder="1" applyAlignment="1">
      <alignment horizontal="center" vertical="center"/>
    </xf>
    <xf numFmtId="0" fontId="0" fillId="2" borderId="158" xfId="0" applyFill="1" applyBorder="1" applyAlignment="1">
      <alignment horizontal="center" vertical="center"/>
    </xf>
    <xf numFmtId="0" fontId="20" fillId="0" borderId="0" xfId="0" applyFont="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0" fillId="0" borderId="20" xfId="0" applyBorder="1" applyAlignment="1">
      <alignment horizontal="center"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0" fillId="0" borderId="3" xfId="0" applyBorder="1" applyAlignment="1">
      <alignment horizontal="left" vertical="center"/>
    </xf>
    <xf numFmtId="0" fontId="0" fillId="0" borderId="5" xfId="0" applyBorder="1" applyAlignment="1">
      <alignment horizontal="left" vertical="center"/>
    </xf>
    <xf numFmtId="0" fontId="0" fillId="0" borderId="143"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5" fillId="2" borderId="30" xfId="0" applyFont="1" applyFill="1" applyBorder="1" applyAlignment="1" applyProtection="1">
      <alignment horizontal="center" vertical="center"/>
      <protection locked="0"/>
    </xf>
    <xf numFmtId="0" fontId="3" fillId="2" borderId="30"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12" fillId="0" borderId="18" xfId="0" applyFont="1" applyBorder="1" applyAlignment="1">
      <alignment horizontal="center" vertical="center"/>
    </xf>
    <xf numFmtId="0" fontId="12" fillId="0" borderId="31" xfId="0" applyFont="1" applyBorder="1" applyAlignment="1">
      <alignment horizontal="center" vertical="center"/>
    </xf>
    <xf numFmtId="0" fontId="3" fillId="0" borderId="20" xfId="0" applyFont="1" applyBorder="1" applyAlignment="1">
      <alignment horizontal="center" vertical="center"/>
    </xf>
    <xf numFmtId="0" fontId="3" fillId="0" borderId="56" xfId="0" applyFont="1" applyBorder="1" applyAlignment="1">
      <alignment horizontal="center" vertical="center"/>
    </xf>
    <xf numFmtId="0" fontId="2" fillId="0" borderId="1"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49" fontId="3" fillId="2" borderId="34"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3" fillId="2" borderId="16" xfId="0" applyNumberFormat="1" applyFont="1" applyFill="1" applyBorder="1" applyAlignment="1" applyProtection="1">
      <alignment horizontal="center" vertical="center"/>
      <protection locked="0"/>
    </xf>
    <xf numFmtId="49" fontId="3" fillId="2" borderId="8" xfId="0" applyNumberFormat="1" applyFont="1" applyFill="1" applyBorder="1" applyAlignment="1" applyProtection="1">
      <alignment horizontal="center" vertical="center"/>
      <protection locked="0"/>
    </xf>
    <xf numFmtId="0" fontId="3" fillId="0" borderId="49" xfId="0" applyFont="1" applyBorder="1" applyAlignment="1">
      <alignment horizontal="center" vertical="center"/>
    </xf>
    <xf numFmtId="0" fontId="3" fillId="0" borderId="47" xfId="0" applyFont="1" applyBorder="1" applyAlignment="1">
      <alignment horizontal="center" vertical="center"/>
    </xf>
    <xf numFmtId="49" fontId="3" fillId="2" borderId="17"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protection locked="0"/>
    </xf>
    <xf numFmtId="0" fontId="3" fillId="2" borderId="4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59"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38" fillId="2" borderId="148" xfId="0" applyFont="1" applyFill="1" applyBorder="1" applyAlignment="1" applyProtection="1">
      <alignment horizontal="center" vertical="center"/>
      <protection locked="0"/>
    </xf>
    <xf numFmtId="0" fontId="38" fillId="2" borderId="51" xfId="0" applyFont="1" applyFill="1" applyBorder="1" applyAlignment="1" applyProtection="1">
      <alignment horizontal="center" vertical="center"/>
      <protection locked="0"/>
    </xf>
    <xf numFmtId="0" fontId="62" fillId="0" borderId="1" xfId="0" applyFont="1" applyBorder="1" applyAlignment="1">
      <alignment horizontal="center" vertical="center"/>
    </xf>
    <xf numFmtId="0" fontId="30" fillId="0" borderId="20" xfId="0" applyFont="1" applyBorder="1" applyAlignment="1">
      <alignment horizontal="center" vertical="center"/>
    </xf>
    <xf numFmtId="0" fontId="0" fillId="0" borderId="2"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5"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30" xfId="0" applyFont="1" applyFill="1" applyBorder="1" applyAlignment="1" applyProtection="1">
      <alignment horizontal="center" vertical="center"/>
      <protection locked="0"/>
    </xf>
    <xf numFmtId="0" fontId="0" fillId="0" borderId="56" xfId="0" applyBorder="1" applyAlignment="1">
      <alignment horizontal="center" vertical="center"/>
    </xf>
    <xf numFmtId="0" fontId="10" fillId="0" borderId="56" xfId="0" applyFont="1" applyBorder="1" applyAlignment="1">
      <alignment horizontal="center" vertical="center"/>
    </xf>
    <xf numFmtId="0" fontId="19" fillId="0" borderId="0" xfId="0" applyFont="1" applyAlignment="1">
      <alignment horizontal="right" vertical="center"/>
    </xf>
    <xf numFmtId="0" fontId="19" fillId="0" borderId="60" xfId="0" applyFont="1" applyBorder="1" applyAlignment="1">
      <alignment horizontal="right" vertical="center"/>
    </xf>
    <xf numFmtId="49" fontId="2" fillId="2" borderId="34"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8" xfId="0" applyNumberFormat="1" applyFont="1" applyFill="1" applyBorder="1" applyAlignment="1" applyProtection="1">
      <alignment horizontal="center" vertical="center"/>
      <protection locked="0"/>
    </xf>
    <xf numFmtId="0" fontId="3" fillId="2" borderId="43"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protection locked="0"/>
    </xf>
    <xf numFmtId="176" fontId="0" fillId="2" borderId="44" xfId="0" applyNumberFormat="1" applyFill="1" applyBorder="1" applyAlignment="1" applyProtection="1">
      <alignment horizontal="center" vertical="center"/>
      <protection locked="0"/>
    </xf>
    <xf numFmtId="176" fontId="0" fillId="2" borderId="7" xfId="0" applyNumberFormat="1" applyFill="1" applyBorder="1" applyAlignment="1" applyProtection="1">
      <alignment horizontal="center" vertical="center"/>
      <protection locked="0"/>
    </xf>
    <xf numFmtId="176" fontId="0" fillId="2" borderId="43" xfId="0" applyNumberFormat="1" applyFill="1" applyBorder="1" applyAlignment="1" applyProtection="1">
      <alignment horizontal="center" vertical="center"/>
      <protection locked="0"/>
    </xf>
    <xf numFmtId="176" fontId="0" fillId="2" borderId="45" xfId="0" applyNumberFormat="1" applyFill="1" applyBorder="1" applyAlignment="1" applyProtection="1">
      <alignment horizontal="center" vertical="center"/>
      <protection locked="0"/>
    </xf>
    <xf numFmtId="176" fontId="0" fillId="2" borderId="8" xfId="0" applyNumberFormat="1" applyFill="1" applyBorder="1" applyAlignment="1" applyProtection="1">
      <alignment horizontal="center" vertical="center"/>
      <protection locked="0"/>
    </xf>
    <xf numFmtId="176" fontId="0" fillId="2" borderId="46" xfId="0" applyNumberFormat="1" applyFill="1" applyBorder="1" applyAlignment="1" applyProtection="1">
      <alignment horizontal="center" vertical="center"/>
      <protection locked="0"/>
    </xf>
    <xf numFmtId="49" fontId="2" fillId="2" borderId="42" xfId="0" applyNumberFormat="1" applyFont="1" applyFill="1" applyBorder="1" applyAlignment="1" applyProtection="1">
      <alignment horizontal="center" vertical="center"/>
      <protection locked="0"/>
    </xf>
    <xf numFmtId="49" fontId="2" fillId="2" borderId="22" xfId="0" applyNumberFormat="1"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22"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176" fontId="0" fillId="2" borderId="31" xfId="0" applyNumberFormat="1" applyFill="1" applyBorder="1" applyAlignment="1" applyProtection="1">
      <alignment horizontal="center" vertical="center"/>
      <protection locked="0"/>
    </xf>
    <xf numFmtId="176" fontId="0" fillId="2" borderId="22" xfId="0" applyNumberFormat="1" applyFill="1" applyBorder="1" applyAlignment="1" applyProtection="1">
      <alignment horizontal="center" vertical="center"/>
      <protection locked="0"/>
    </xf>
    <xf numFmtId="176" fontId="0" fillId="2" borderId="32" xfId="0" applyNumberFormat="1" applyFill="1" applyBorder="1" applyAlignment="1" applyProtection="1">
      <alignment horizontal="center" vertical="center"/>
      <protection locked="0"/>
    </xf>
    <xf numFmtId="0" fontId="20" fillId="0" borderId="0" xfId="0" applyFont="1" applyAlignment="1">
      <alignment horizontal="right" vertical="center"/>
    </xf>
    <xf numFmtId="0" fontId="10" fillId="0" borderId="21" xfId="0" applyFont="1" applyBorder="1" applyAlignment="1">
      <alignment horizontal="center" vertical="center"/>
    </xf>
    <xf numFmtId="0" fontId="0" fillId="0" borderId="3" xfId="0" applyBorder="1" applyAlignment="1">
      <alignment horizontal="center" vertical="center"/>
    </xf>
    <xf numFmtId="49" fontId="2" fillId="2" borderId="43" xfId="0" applyNumberFormat="1" applyFont="1" applyFill="1" applyBorder="1" applyAlignment="1" applyProtection="1">
      <alignment horizontal="center" vertical="center"/>
      <protection locked="0"/>
    </xf>
    <xf numFmtId="49" fontId="2" fillId="2" borderId="32" xfId="0" applyNumberFormat="1" applyFont="1" applyFill="1" applyBorder="1" applyAlignment="1" applyProtection="1">
      <alignment horizontal="center" vertical="center"/>
      <protection locked="0"/>
    </xf>
    <xf numFmtId="49" fontId="2" fillId="2" borderId="46" xfId="0" applyNumberFormat="1" applyFont="1" applyFill="1" applyBorder="1" applyAlignment="1" applyProtection="1">
      <alignment horizontal="center" vertical="center"/>
      <protection locked="0"/>
    </xf>
    <xf numFmtId="0" fontId="2" fillId="0" borderId="56" xfId="0" applyFont="1" applyBorder="1" applyAlignment="1">
      <alignment horizontal="center" vertical="center"/>
    </xf>
    <xf numFmtId="0" fontId="5" fillId="0" borderId="20" xfId="0" applyFont="1" applyBorder="1" applyAlignment="1">
      <alignment horizontal="center" vertical="center"/>
    </xf>
    <xf numFmtId="0" fontId="2" fillId="0" borderId="20" xfId="0" applyFont="1" applyBorder="1" applyAlignment="1">
      <alignment horizontal="center" vertical="center"/>
    </xf>
    <xf numFmtId="0" fontId="0" fillId="0" borderId="146" xfId="0"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12" fillId="0" borderId="56" xfId="0" applyFont="1" applyBorder="1" applyAlignment="1">
      <alignment horizontal="center" vertical="center"/>
    </xf>
    <xf numFmtId="0" fontId="12" fillId="0" borderId="21" xfId="0" applyFont="1" applyBorder="1" applyAlignment="1">
      <alignment horizontal="center" vertical="center"/>
    </xf>
    <xf numFmtId="0" fontId="0" fillId="0" borderId="59" xfId="0" applyBorder="1" applyAlignment="1">
      <alignment horizontal="center" vertical="center"/>
    </xf>
    <xf numFmtId="0" fontId="0" fillId="0" borderId="0" xfId="0" applyAlignment="1">
      <alignment horizontal="center" vertical="center"/>
    </xf>
    <xf numFmtId="0" fontId="0" fillId="0" borderId="60" xfId="0" applyBorder="1" applyAlignment="1">
      <alignment horizontal="center" vertical="center"/>
    </xf>
    <xf numFmtId="0" fontId="0" fillId="0" borderId="8" xfId="0" applyBorder="1" applyAlignment="1">
      <alignment horizontal="center" vertical="center"/>
    </xf>
    <xf numFmtId="0" fontId="2" fillId="2" borderId="3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32" xfId="0" applyFont="1" applyFill="1" applyBorder="1" applyAlignment="1" applyProtection="1">
      <alignment horizontal="center" vertical="center"/>
      <protection locked="0"/>
    </xf>
    <xf numFmtId="0" fontId="30" fillId="2" borderId="148"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3" fillId="0" borderId="3" xfId="0" applyFont="1" applyBorder="1" applyAlignment="1">
      <alignment horizontal="left" vertical="center"/>
    </xf>
    <xf numFmtId="0" fontId="3" fillId="0" borderId="5" xfId="0" applyFont="1" applyBorder="1" applyAlignment="1">
      <alignment horizontal="left" vertical="center"/>
    </xf>
    <xf numFmtId="0" fontId="5" fillId="0" borderId="56" xfId="0" applyFont="1" applyBorder="1" applyAlignment="1">
      <alignment horizontal="center" vertical="center"/>
    </xf>
    <xf numFmtId="0" fontId="0" fillId="3" borderId="4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5F5F5"/>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77938</xdr:colOff>
      <xdr:row>17</xdr:row>
      <xdr:rowOff>144088</xdr:rowOff>
    </xdr:from>
    <xdr:to>
      <xdr:col>9</xdr:col>
      <xdr:colOff>286469</xdr:colOff>
      <xdr:row>18</xdr:row>
      <xdr:rowOff>23243</xdr:rowOff>
    </xdr:to>
    <xdr:sp macro="" textlink="">
      <xdr:nvSpPr>
        <xdr:cNvPr id="3" name="正方形/長方形 2">
          <a:extLst>
            <a:ext uri="{FF2B5EF4-FFF2-40B4-BE49-F238E27FC236}">
              <a16:creationId xmlns:a16="http://schemas.microsoft.com/office/drawing/2014/main" id="{04104B6B-5C20-48D4-B591-9A9B31D5A4F6}"/>
            </a:ext>
          </a:extLst>
        </xdr:cNvPr>
        <xdr:cNvSpPr/>
      </xdr:nvSpPr>
      <xdr:spPr>
        <a:xfrm>
          <a:off x="3335488" y="3598488"/>
          <a:ext cx="208531" cy="82355"/>
        </a:xfrm>
        <a:prstGeom prst="rect">
          <a:avLst/>
        </a:prstGeom>
        <a:noFill/>
        <a:ln w="31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414D7-FB11-46E9-99D2-6B7747BB0723}">
  <dimension ref="A1:P12"/>
  <sheetViews>
    <sheetView workbookViewId="0">
      <selection activeCell="L2" sqref="L2"/>
    </sheetView>
  </sheetViews>
  <sheetFormatPr defaultRowHeight="18.75"/>
  <cols>
    <col min="1" max="1" width="15.125" bestFit="1" customWidth="1"/>
    <col min="2" max="2" width="9.625" bestFit="1" customWidth="1"/>
    <col min="7" max="7" width="12.625" bestFit="1" customWidth="1"/>
    <col min="8" max="8" width="12.625" customWidth="1"/>
    <col min="9" max="9" width="10.5" bestFit="1" customWidth="1"/>
    <col min="11" max="11" width="10.625" bestFit="1" customWidth="1"/>
  </cols>
  <sheetData>
    <row r="1" spans="1:16">
      <c r="A1" s="238" t="s">
        <v>39</v>
      </c>
      <c r="B1" s="6" t="s">
        <v>40</v>
      </c>
      <c r="C1" s="6" t="s">
        <v>41</v>
      </c>
      <c r="D1" s="6" t="s">
        <v>16</v>
      </c>
      <c r="O1" s="1"/>
    </row>
    <row r="2" spans="1:16">
      <c r="A2" s="239"/>
      <c r="B2" s="2"/>
      <c r="C2" s="2"/>
      <c r="D2" s="2"/>
      <c r="F2" s="1" t="s">
        <v>42</v>
      </c>
      <c r="G2" s="1" t="s">
        <v>43</v>
      </c>
      <c r="H2" s="1" t="s">
        <v>15</v>
      </c>
      <c r="I2" s="1" t="s">
        <v>44</v>
      </c>
      <c r="J2">
        <v>50</v>
      </c>
      <c r="K2" s="1" t="s">
        <v>45</v>
      </c>
      <c r="L2" s="1" t="s">
        <v>46</v>
      </c>
      <c r="M2" s="1" t="s">
        <v>45</v>
      </c>
      <c r="N2" s="1" t="s">
        <v>47</v>
      </c>
      <c r="O2" s="1" t="s">
        <v>106</v>
      </c>
      <c r="P2">
        <v>1</v>
      </c>
    </row>
    <row r="3" spans="1:16" ht="19.5" thickBot="1">
      <c r="F3" s="1" t="s">
        <v>48</v>
      </c>
      <c r="G3" s="1" t="s">
        <v>49</v>
      </c>
      <c r="H3" s="1" t="s">
        <v>65</v>
      </c>
      <c r="I3" s="1" t="s">
        <v>50</v>
      </c>
      <c r="J3">
        <v>100</v>
      </c>
      <c r="K3" s="1" t="s">
        <v>51</v>
      </c>
      <c r="L3" s="1" t="s">
        <v>52</v>
      </c>
      <c r="M3" s="1" t="s">
        <v>51</v>
      </c>
      <c r="O3" s="1" t="s">
        <v>107</v>
      </c>
      <c r="P3">
        <v>2</v>
      </c>
    </row>
    <row r="4" spans="1:16" ht="19.5" thickBot="1">
      <c r="A4" t="s">
        <v>56</v>
      </c>
      <c r="B4" s="22" t="s">
        <v>175</v>
      </c>
      <c r="C4" t="s">
        <v>57</v>
      </c>
      <c r="G4" s="1" t="s">
        <v>53</v>
      </c>
      <c r="H4" s="1" t="s">
        <v>67</v>
      </c>
      <c r="I4" s="1" t="s">
        <v>54</v>
      </c>
      <c r="J4">
        <v>200</v>
      </c>
      <c r="K4" s="1" t="s">
        <v>55</v>
      </c>
      <c r="M4" s="1" t="s">
        <v>55</v>
      </c>
      <c r="O4" s="1" t="s">
        <v>108</v>
      </c>
      <c r="P4">
        <v>3</v>
      </c>
    </row>
    <row r="5" spans="1:16" ht="19.5" thickBot="1">
      <c r="A5" t="s">
        <v>61</v>
      </c>
      <c r="B5" s="7">
        <v>20250901</v>
      </c>
      <c r="C5" t="s">
        <v>62</v>
      </c>
      <c r="G5" s="1" t="s">
        <v>58</v>
      </c>
      <c r="H5" s="1" t="s">
        <v>68</v>
      </c>
      <c r="I5" s="1" t="s">
        <v>59</v>
      </c>
      <c r="K5" s="1" t="s">
        <v>60</v>
      </c>
      <c r="M5" s="1" t="s">
        <v>110</v>
      </c>
      <c r="P5">
        <v>4</v>
      </c>
    </row>
    <row r="6" spans="1:16" ht="19.5" thickBot="1">
      <c r="A6" t="s">
        <v>104</v>
      </c>
      <c r="B6" s="7">
        <v>20170401</v>
      </c>
      <c r="C6" t="s">
        <v>62</v>
      </c>
      <c r="G6" s="1" t="s">
        <v>14</v>
      </c>
      <c r="H6" s="1" t="s">
        <v>69</v>
      </c>
      <c r="I6" s="1" t="s">
        <v>63</v>
      </c>
    </row>
    <row r="7" spans="1:16" ht="19.5" thickBot="1">
      <c r="A7" t="s">
        <v>64</v>
      </c>
      <c r="G7" s="1" t="s">
        <v>15</v>
      </c>
      <c r="H7" s="32" t="s">
        <v>71</v>
      </c>
    </row>
    <row r="8" spans="1:16" ht="19.5" thickBot="1">
      <c r="A8" t="s">
        <v>66</v>
      </c>
      <c r="B8" s="23">
        <v>500</v>
      </c>
      <c r="G8" s="1" t="s">
        <v>65</v>
      </c>
      <c r="H8" s="1"/>
    </row>
    <row r="9" spans="1:16" ht="19.5" thickBot="1">
      <c r="A9" t="s">
        <v>14</v>
      </c>
      <c r="B9" s="23">
        <v>500</v>
      </c>
      <c r="G9" s="1" t="s">
        <v>67</v>
      </c>
      <c r="H9" s="1"/>
    </row>
    <row r="10" spans="1:16" ht="19.5" thickBot="1">
      <c r="A10" t="s">
        <v>15</v>
      </c>
      <c r="B10" s="23">
        <v>1000</v>
      </c>
      <c r="G10" s="1" t="s">
        <v>68</v>
      </c>
      <c r="H10" s="1"/>
    </row>
    <row r="11" spans="1:16" ht="19.5" thickBot="1">
      <c r="A11" t="s">
        <v>70</v>
      </c>
      <c r="B11" s="23">
        <v>1000</v>
      </c>
      <c r="G11" s="1" t="s">
        <v>69</v>
      </c>
      <c r="H11" s="1"/>
    </row>
    <row r="12" spans="1:16" ht="19.5" thickBot="1">
      <c r="A12" t="s">
        <v>33</v>
      </c>
      <c r="B12" s="23">
        <v>2000</v>
      </c>
      <c r="G12" s="32" t="s">
        <v>71</v>
      </c>
      <c r="H12" s="32"/>
    </row>
  </sheetData>
  <mergeCells count="1">
    <mergeCell ref="A1:A2"/>
  </mergeCells>
  <phoneticPr fontId="1"/>
  <pageMargins left="0.7" right="0.7" top="0.75" bottom="0.75" header="0.3" footer="0.3"/>
  <pageSetup paperSize="9" orientation="portrait" horizontalDpi="4294967293"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B3C5-4757-4D56-A36A-EE0F1E484442}">
  <dimension ref="B1:Z22"/>
  <sheetViews>
    <sheetView view="pageBreakPreview"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M2" s="65"/>
      <c r="N2" s="65"/>
      <c r="O2" s="487" t="s">
        <v>192</v>
      </c>
      <c r="P2" s="487"/>
      <c r="Q2" s="487"/>
      <c r="R2" s="2">
        <f>団体・参加種目【男子】１枚目!R2</f>
        <v>1</v>
      </c>
      <c r="S2" t="s">
        <v>130</v>
      </c>
      <c r="V2" s="179" t="s">
        <v>0</v>
      </c>
      <c r="W2" s="416"/>
      <c r="X2" s="417"/>
      <c r="Y2" s="418"/>
      <c r="Z2" s="1"/>
    </row>
    <row r="3" spans="2:26" ht="15" customHeight="1">
      <c r="C3" s="3"/>
      <c r="D3" s="17"/>
      <c r="E3" s="17"/>
      <c r="F3" s="201"/>
      <c r="G3" s="201"/>
      <c r="H3" s="201"/>
      <c r="I3" s="14"/>
      <c r="J3" s="86" t="str">
        <f>IF(R2&lt;=1,"※全体枚数が１枚となっているため使用できません","")</f>
        <v>※全体枚数が１枚となっているため使用できません</v>
      </c>
      <c r="K3" s="5"/>
      <c r="N3" s="1"/>
      <c r="O3" s="1"/>
    </row>
    <row r="4" spans="2:26" ht="18" customHeight="1">
      <c r="B4" s="1">
        <v>2</v>
      </c>
      <c r="C4" s="27" t="s">
        <v>77</v>
      </c>
      <c r="D4" s="27"/>
      <c r="E4" s="235" t="s">
        <v>105</v>
      </c>
      <c r="F4" s="237"/>
      <c r="G4" s="237"/>
      <c r="H4" s="237"/>
      <c r="I4" s="237"/>
      <c r="J4" s="25"/>
      <c r="K4" s="27"/>
      <c r="L4" s="25"/>
      <c r="M4" s="25"/>
      <c r="N4" s="20"/>
      <c r="O4" s="20"/>
      <c r="P4" s="25"/>
      <c r="Q4" s="25"/>
      <c r="R4" s="25"/>
      <c r="S4" s="25"/>
      <c r="T4" s="25"/>
      <c r="U4" s="25"/>
      <c r="V4" s="26"/>
      <c r="W4" s="20"/>
      <c r="X4" s="20"/>
      <c r="Y4" s="20"/>
      <c r="Z4" s="1"/>
    </row>
    <row r="5" spans="2:26" ht="18" customHeight="1" thickBot="1">
      <c r="B5" s="6" t="s">
        <v>8</v>
      </c>
      <c r="C5" s="450" t="s">
        <v>31</v>
      </c>
      <c r="D5" s="239"/>
      <c r="E5" s="239"/>
      <c r="F5" s="488" t="s">
        <v>2</v>
      </c>
      <c r="G5" s="488"/>
      <c r="H5" s="488"/>
      <c r="I5" s="488"/>
      <c r="J5" s="450" t="s">
        <v>34</v>
      </c>
      <c r="K5" s="450"/>
      <c r="L5" s="450"/>
      <c r="M5" s="169" t="s">
        <v>186</v>
      </c>
      <c r="N5" s="450" t="s">
        <v>36</v>
      </c>
      <c r="O5" s="450"/>
      <c r="P5" s="6" t="s">
        <v>35</v>
      </c>
      <c r="Q5" s="450" t="s">
        <v>10</v>
      </c>
      <c r="R5" s="450"/>
      <c r="S5" s="450" t="s">
        <v>11</v>
      </c>
      <c r="T5" s="450"/>
      <c r="U5" s="450"/>
      <c r="V5" s="450"/>
      <c r="W5" s="450"/>
      <c r="X5" s="411" t="s">
        <v>37</v>
      </c>
      <c r="Y5" s="451"/>
      <c r="Z5" s="234" t="s">
        <v>141</v>
      </c>
    </row>
    <row r="6" spans="2:26" ht="27.6" customHeight="1">
      <c r="B6" s="256">
        <v>6</v>
      </c>
      <c r="C6" s="467"/>
      <c r="D6" s="468"/>
      <c r="E6" s="490"/>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79"/>
      <c r="D7" s="480"/>
      <c r="E7" s="491"/>
      <c r="F7" s="481"/>
      <c r="G7" s="482"/>
      <c r="H7" s="482"/>
      <c r="I7" s="483"/>
      <c r="J7" s="484"/>
      <c r="K7" s="485"/>
      <c r="L7" s="486"/>
      <c r="M7" s="239"/>
      <c r="N7" s="460"/>
      <c r="O7" s="460"/>
      <c r="P7" s="37"/>
      <c r="Q7" s="461"/>
      <c r="R7" s="461"/>
      <c r="S7" s="40"/>
      <c r="T7" s="34" t="s">
        <v>12</v>
      </c>
      <c r="U7" s="43"/>
      <c r="V7" s="34" t="s">
        <v>13</v>
      </c>
      <c r="W7" s="46"/>
      <c r="X7" s="421"/>
      <c r="Y7" s="422"/>
      <c r="Z7" s="454"/>
    </row>
    <row r="8" spans="2:26" ht="27.6" customHeight="1">
      <c r="B8" s="256">
        <v>7</v>
      </c>
      <c r="C8" s="467"/>
      <c r="D8" s="468"/>
      <c r="E8" s="490"/>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91"/>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8</v>
      </c>
      <c r="C10" s="467"/>
      <c r="D10" s="468"/>
      <c r="E10" s="490"/>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91"/>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9</v>
      </c>
      <c r="C12" s="467"/>
      <c r="D12" s="468"/>
      <c r="E12" s="490"/>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311"/>
      <c r="Y12" s="312"/>
      <c r="Z12" s="453"/>
    </row>
    <row r="13" spans="2:26" ht="27.6" customHeight="1" thickBot="1">
      <c r="B13" s="257"/>
      <c r="C13" s="479"/>
      <c r="D13" s="480"/>
      <c r="E13" s="491"/>
      <c r="F13" s="481"/>
      <c r="G13" s="482"/>
      <c r="H13" s="482"/>
      <c r="I13" s="483"/>
      <c r="J13" s="484"/>
      <c r="K13" s="485"/>
      <c r="L13" s="486"/>
      <c r="M13" s="239"/>
      <c r="N13" s="460"/>
      <c r="O13" s="460"/>
      <c r="P13" s="37"/>
      <c r="Q13" s="461"/>
      <c r="R13" s="461"/>
      <c r="S13" s="40"/>
      <c r="T13" s="34" t="s">
        <v>12</v>
      </c>
      <c r="U13" s="43"/>
      <c r="V13" s="34" t="s">
        <v>13</v>
      </c>
      <c r="W13" s="46"/>
      <c r="X13" s="421"/>
      <c r="Y13" s="422"/>
      <c r="Z13" s="454"/>
    </row>
    <row r="14" spans="2:26" ht="27.6" customHeight="1">
      <c r="B14" s="256">
        <v>10</v>
      </c>
      <c r="C14" s="467"/>
      <c r="D14" s="468"/>
      <c r="E14" s="490"/>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311"/>
      <c r="Y14" s="312"/>
      <c r="Z14" s="453"/>
    </row>
    <row r="15" spans="2:26" ht="27.6" customHeight="1" thickBot="1">
      <c r="B15" s="257"/>
      <c r="C15" s="479"/>
      <c r="D15" s="480"/>
      <c r="E15" s="491"/>
      <c r="F15" s="481"/>
      <c r="G15" s="482"/>
      <c r="H15" s="482"/>
      <c r="I15" s="483"/>
      <c r="J15" s="484"/>
      <c r="K15" s="485"/>
      <c r="L15" s="486"/>
      <c r="M15" s="239"/>
      <c r="N15" s="460"/>
      <c r="O15" s="460"/>
      <c r="P15" s="37"/>
      <c r="Q15" s="461"/>
      <c r="R15" s="461"/>
      <c r="S15" s="40"/>
      <c r="T15" s="34" t="s">
        <v>12</v>
      </c>
      <c r="U15" s="43"/>
      <c r="V15" s="34" t="s">
        <v>13</v>
      </c>
      <c r="W15" s="46"/>
      <c r="X15" s="421"/>
      <c r="Y15" s="422"/>
      <c r="Z15" s="454"/>
    </row>
    <row r="16" spans="2:26" ht="27.6" customHeight="1">
      <c r="B16" s="256">
        <v>11</v>
      </c>
      <c r="C16" s="467"/>
      <c r="D16" s="468"/>
      <c r="E16" s="490"/>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6" ht="27.6" customHeight="1" thickBot="1">
      <c r="B17" s="257"/>
      <c r="C17" s="479"/>
      <c r="D17" s="480"/>
      <c r="E17" s="491"/>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6" ht="27.6" customHeight="1">
      <c r="B18" s="256">
        <v>12</v>
      </c>
      <c r="C18" s="467"/>
      <c r="D18" s="468"/>
      <c r="E18" s="490"/>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6" ht="27.6" customHeight="1" thickBot="1">
      <c r="B19" s="257"/>
      <c r="C19" s="479"/>
      <c r="D19" s="480"/>
      <c r="E19" s="491"/>
      <c r="F19" s="481"/>
      <c r="G19" s="482"/>
      <c r="H19" s="482"/>
      <c r="I19" s="483"/>
      <c r="J19" s="484"/>
      <c r="K19" s="485"/>
      <c r="L19" s="486"/>
      <c r="M19" s="239"/>
      <c r="N19" s="460"/>
      <c r="O19" s="460"/>
      <c r="P19" s="37"/>
      <c r="Q19" s="461"/>
      <c r="R19" s="461"/>
      <c r="S19" s="40"/>
      <c r="T19" s="34" t="s">
        <v>12</v>
      </c>
      <c r="U19" s="43"/>
      <c r="V19" s="34" t="s">
        <v>13</v>
      </c>
      <c r="W19" s="46"/>
      <c r="X19" s="421"/>
      <c r="Y19" s="422"/>
      <c r="Z19" s="454"/>
    </row>
    <row r="20" spans="2:26" ht="27.6" customHeight="1">
      <c r="B20" s="256">
        <v>13</v>
      </c>
      <c r="C20" s="467"/>
      <c r="D20" s="468"/>
      <c r="E20" s="490"/>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6" ht="27.6" customHeight="1" thickBot="1">
      <c r="B21" s="257"/>
      <c r="C21" s="469"/>
      <c r="D21" s="470"/>
      <c r="E21" s="492"/>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6">
      <c r="B22" s="76" t="s">
        <v>112</v>
      </c>
      <c r="Y22" s="66"/>
      <c r="Z22" s="236" t="s">
        <v>200</v>
      </c>
    </row>
  </sheetData>
  <mergeCells count="97">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Q8:R8"/>
    <mergeCell ref="X8:Y9"/>
    <mergeCell ref="N9:O9"/>
    <mergeCell ref="Q9:R9"/>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886C4592-425D-4990-8E6C-9BEC0A9AB48C}"/>
    <dataValidation allowBlank="1" showInputMessage="1" showErrorMessage="1" promptTitle="フリガナ" prompt="姓と名の間に半角スペースを入れる" sqref="F6 F8 F10 F12 F14 F16 F18 F20" xr:uid="{35153D47-84E6-475B-A089-583BB901E055}"/>
    <dataValidation allowBlank="1" showInputMessage="1" showErrorMessage="1" promptTitle="氏名" prompt="姓と名の間に半角スペースを入れる" sqref="C6 C8 C10 C12 C14 C16 C18 C20" xr:uid="{8BBAD9C9-B8CE-4102-B6BD-274E22F6A70F}"/>
  </dataValidations>
  <pageMargins left="0.39370078740157483" right="0.19685039370078741" top="0.39370078740157483" bottom="0.19685039370078741" header="0" footer="0"/>
  <pageSetup paperSize="9" scale="9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29B07573-EFDB-488E-92E7-0F1417E95D5B}">
          <x14:formula1>
            <xm:f>非表示!$I$1:$I$6</xm:f>
          </x14:formula1>
          <xm:sqref>Q6:R21</xm:sqref>
        </x14:dataValidation>
        <x14:dataValidation type="list" allowBlank="1" showInputMessage="1" showErrorMessage="1" promptTitle="距離" prompt="プルダウンから選択" xr:uid="{82D1BAC3-484F-45E7-8DC0-ED0BCDA9EDBE}">
          <x14:formula1>
            <xm:f>非表示!$J$1:$J$4</xm:f>
          </x14:formula1>
          <xm:sqref>P6:P21</xm:sqref>
        </x14:dataValidation>
        <x14:dataValidation type="list" allowBlank="1" showInputMessage="1" showErrorMessage="1" promptTitle="区分" prompt="プルダウンから選択" xr:uid="{6FD609EF-61DB-4FBC-821D-F143368DFA1E}">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1B841669-9869-43B6-8A1D-18B87E797AD8}">
          <x14:formula1>
            <xm:f>非表示!$B$6</xm:f>
          </x14:formula1>
          <xm:sqref>J6:L21</xm:sqref>
        </x14:dataValidation>
        <x14:dataValidation type="list" allowBlank="1" showInputMessage="1" showErrorMessage="1" promptTitle="区内在籍" prompt="リストの上から優先して選択" xr:uid="{AB57B72E-5D3D-4C0E-BB69-8ECA224B141E}">
          <x14:formula1>
            <xm:f>非表示!$M$1:$M$5</xm:f>
          </x14:formula1>
          <xm:sqref>X6:Y21</xm:sqref>
        </x14:dataValidation>
        <x14:dataValidation type="list" allowBlank="1" showInputMessage="1" showErrorMessage="1" xr:uid="{8537BB31-5796-47AF-B4A5-76A9819E30C9}">
          <x14:formula1>
            <xm:f>非表示!$L$2:$L$3</xm:f>
          </x14:formula1>
          <xm:sqref>Z6:Z21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96678-38D2-43EE-98EC-91C189CD387E}">
  <dimension ref="B1:Z22"/>
  <sheetViews>
    <sheetView view="pageBreakPreview"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M2" s="65"/>
      <c r="N2" s="65"/>
      <c r="O2" s="487" t="s">
        <v>193</v>
      </c>
      <c r="P2" s="487"/>
      <c r="Q2" s="487"/>
      <c r="R2" s="2">
        <f>団体・参加種目【男子】１枚目!R2</f>
        <v>1</v>
      </c>
      <c r="S2" t="s">
        <v>130</v>
      </c>
      <c r="V2" s="179" t="s">
        <v>0</v>
      </c>
      <c r="W2" s="416"/>
      <c r="X2" s="417"/>
      <c r="Y2" s="418"/>
      <c r="Z2" s="1"/>
    </row>
    <row r="3" spans="2:26" ht="15" customHeight="1">
      <c r="C3" s="3"/>
      <c r="D3" s="17"/>
      <c r="E3" s="17"/>
      <c r="F3" s="201"/>
      <c r="G3" s="201"/>
      <c r="H3" s="201"/>
      <c r="I3" s="14"/>
      <c r="J3" s="86" t="str">
        <f>IF(R2&lt;=2,"※全体枚数が２枚以下となっているため使用できません","")</f>
        <v>※全体枚数が２枚以下となっているため使用できません</v>
      </c>
      <c r="K3" s="5"/>
      <c r="N3" s="1"/>
      <c r="O3" s="1"/>
    </row>
    <row r="4" spans="2:26" ht="18" customHeight="1">
      <c r="B4" s="1">
        <v>2</v>
      </c>
      <c r="C4" s="27" t="s">
        <v>77</v>
      </c>
      <c r="D4" s="27"/>
      <c r="E4" s="235" t="s">
        <v>105</v>
      </c>
      <c r="F4" s="237"/>
      <c r="G4" s="237"/>
      <c r="H4" s="237"/>
      <c r="I4" s="237"/>
      <c r="J4" s="25"/>
      <c r="K4" s="27"/>
      <c r="L4" s="25"/>
      <c r="M4" s="25"/>
      <c r="N4" s="20"/>
      <c r="O4" s="20"/>
      <c r="P4" s="25"/>
      <c r="Q4" s="25"/>
      <c r="R4" s="25"/>
      <c r="S4" s="25"/>
      <c r="T4" s="25"/>
      <c r="U4" s="25"/>
      <c r="V4" s="26"/>
      <c r="W4" s="20"/>
      <c r="X4" s="20"/>
      <c r="Y4" s="20"/>
      <c r="Z4" s="1"/>
    </row>
    <row r="5" spans="2:26" ht="18" customHeight="1" thickBot="1">
      <c r="B5" s="6" t="s">
        <v>8</v>
      </c>
      <c r="C5" s="450" t="s">
        <v>31</v>
      </c>
      <c r="D5" s="239"/>
      <c r="E5" s="239"/>
      <c r="F5" s="488" t="s">
        <v>2</v>
      </c>
      <c r="G5" s="488"/>
      <c r="H5" s="488"/>
      <c r="I5" s="488"/>
      <c r="J5" s="450" t="s">
        <v>34</v>
      </c>
      <c r="K5" s="450"/>
      <c r="L5" s="450"/>
      <c r="M5" s="169" t="s">
        <v>186</v>
      </c>
      <c r="N5" s="450" t="s">
        <v>36</v>
      </c>
      <c r="O5" s="450"/>
      <c r="P5" s="6" t="s">
        <v>35</v>
      </c>
      <c r="Q5" s="450" t="s">
        <v>10</v>
      </c>
      <c r="R5" s="450"/>
      <c r="S5" s="450" t="s">
        <v>11</v>
      </c>
      <c r="T5" s="450"/>
      <c r="U5" s="450"/>
      <c r="V5" s="450"/>
      <c r="W5" s="450"/>
      <c r="X5" s="411" t="s">
        <v>37</v>
      </c>
      <c r="Y5" s="451"/>
      <c r="Z5" s="234" t="s">
        <v>141</v>
      </c>
    </row>
    <row r="6" spans="2:26" ht="27.6" customHeight="1">
      <c r="B6" s="256">
        <v>14</v>
      </c>
      <c r="C6" s="467"/>
      <c r="D6" s="468"/>
      <c r="E6" s="490"/>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79"/>
      <c r="D7" s="480"/>
      <c r="E7" s="491"/>
      <c r="F7" s="481"/>
      <c r="G7" s="482"/>
      <c r="H7" s="482"/>
      <c r="I7" s="483"/>
      <c r="J7" s="484"/>
      <c r="K7" s="485"/>
      <c r="L7" s="486"/>
      <c r="M7" s="239"/>
      <c r="N7" s="460"/>
      <c r="O7" s="460"/>
      <c r="P7" s="37"/>
      <c r="Q7" s="461"/>
      <c r="R7" s="461"/>
      <c r="S7" s="40"/>
      <c r="T7" s="34" t="s">
        <v>12</v>
      </c>
      <c r="U7" s="43"/>
      <c r="V7" s="34" t="s">
        <v>13</v>
      </c>
      <c r="W7" s="46"/>
      <c r="X7" s="421"/>
      <c r="Y7" s="422"/>
      <c r="Z7" s="454"/>
    </row>
    <row r="8" spans="2:26" ht="27.6" customHeight="1">
      <c r="B8" s="256">
        <v>15</v>
      </c>
      <c r="C8" s="467"/>
      <c r="D8" s="468"/>
      <c r="E8" s="490"/>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91"/>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16</v>
      </c>
      <c r="C10" s="467"/>
      <c r="D10" s="468"/>
      <c r="E10" s="490"/>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91"/>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17</v>
      </c>
      <c r="C12" s="467"/>
      <c r="D12" s="468"/>
      <c r="E12" s="490"/>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311"/>
      <c r="Y12" s="312"/>
      <c r="Z12" s="453"/>
    </row>
    <row r="13" spans="2:26" ht="27.6" customHeight="1" thickBot="1">
      <c r="B13" s="257"/>
      <c r="C13" s="479"/>
      <c r="D13" s="480"/>
      <c r="E13" s="491"/>
      <c r="F13" s="481"/>
      <c r="G13" s="482"/>
      <c r="H13" s="482"/>
      <c r="I13" s="483"/>
      <c r="J13" s="484"/>
      <c r="K13" s="485"/>
      <c r="L13" s="486"/>
      <c r="M13" s="239"/>
      <c r="N13" s="460"/>
      <c r="O13" s="460"/>
      <c r="P13" s="37"/>
      <c r="Q13" s="461"/>
      <c r="R13" s="461"/>
      <c r="S13" s="40"/>
      <c r="T13" s="34" t="s">
        <v>12</v>
      </c>
      <c r="U13" s="43"/>
      <c r="V13" s="34" t="s">
        <v>13</v>
      </c>
      <c r="W13" s="46"/>
      <c r="X13" s="421"/>
      <c r="Y13" s="422"/>
      <c r="Z13" s="454"/>
    </row>
    <row r="14" spans="2:26" ht="27.6" customHeight="1">
      <c r="B14" s="256">
        <v>18</v>
      </c>
      <c r="C14" s="467"/>
      <c r="D14" s="468"/>
      <c r="E14" s="490"/>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311"/>
      <c r="Y14" s="312"/>
      <c r="Z14" s="453"/>
    </row>
    <row r="15" spans="2:26" ht="27.6" customHeight="1" thickBot="1">
      <c r="B15" s="257"/>
      <c r="C15" s="479"/>
      <c r="D15" s="480"/>
      <c r="E15" s="491"/>
      <c r="F15" s="481"/>
      <c r="G15" s="482"/>
      <c r="H15" s="482"/>
      <c r="I15" s="483"/>
      <c r="J15" s="484"/>
      <c r="K15" s="485"/>
      <c r="L15" s="486"/>
      <c r="M15" s="239"/>
      <c r="N15" s="460"/>
      <c r="O15" s="460"/>
      <c r="P15" s="37"/>
      <c r="Q15" s="461"/>
      <c r="R15" s="461"/>
      <c r="S15" s="40"/>
      <c r="T15" s="34" t="s">
        <v>12</v>
      </c>
      <c r="U15" s="43"/>
      <c r="V15" s="34" t="s">
        <v>13</v>
      </c>
      <c r="W15" s="46"/>
      <c r="X15" s="421"/>
      <c r="Y15" s="422"/>
      <c r="Z15" s="454"/>
    </row>
    <row r="16" spans="2:26" ht="27.6" customHeight="1">
      <c r="B16" s="256">
        <v>19</v>
      </c>
      <c r="C16" s="467"/>
      <c r="D16" s="468"/>
      <c r="E16" s="490"/>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6" ht="27.6" customHeight="1" thickBot="1">
      <c r="B17" s="257"/>
      <c r="C17" s="479"/>
      <c r="D17" s="480"/>
      <c r="E17" s="491"/>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6" ht="27.6" customHeight="1">
      <c r="B18" s="256">
        <v>20</v>
      </c>
      <c r="C18" s="467"/>
      <c r="D18" s="468"/>
      <c r="E18" s="490"/>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6" ht="27.6" customHeight="1" thickBot="1">
      <c r="B19" s="257"/>
      <c r="C19" s="479"/>
      <c r="D19" s="480"/>
      <c r="E19" s="491"/>
      <c r="F19" s="481"/>
      <c r="G19" s="482"/>
      <c r="H19" s="482"/>
      <c r="I19" s="483"/>
      <c r="J19" s="484"/>
      <c r="K19" s="485"/>
      <c r="L19" s="486"/>
      <c r="M19" s="239"/>
      <c r="N19" s="460"/>
      <c r="O19" s="460"/>
      <c r="P19" s="37"/>
      <c r="Q19" s="461"/>
      <c r="R19" s="461"/>
      <c r="S19" s="40"/>
      <c r="T19" s="34" t="s">
        <v>12</v>
      </c>
      <c r="U19" s="43"/>
      <c r="V19" s="34" t="s">
        <v>13</v>
      </c>
      <c r="W19" s="46"/>
      <c r="X19" s="421"/>
      <c r="Y19" s="422"/>
      <c r="Z19" s="454"/>
    </row>
    <row r="20" spans="2:26" ht="27.6" customHeight="1">
      <c r="B20" s="256">
        <v>21</v>
      </c>
      <c r="C20" s="467"/>
      <c r="D20" s="468"/>
      <c r="E20" s="490"/>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6" ht="27.6" customHeight="1" thickBot="1">
      <c r="B21" s="257"/>
      <c r="C21" s="469"/>
      <c r="D21" s="470"/>
      <c r="E21" s="492"/>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6">
      <c r="B22" s="76" t="s">
        <v>113</v>
      </c>
      <c r="Y22" s="66"/>
      <c r="Z22" s="236" t="s">
        <v>200</v>
      </c>
    </row>
  </sheetData>
  <mergeCells count="97">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Q8:R8"/>
    <mergeCell ref="X8:Y9"/>
    <mergeCell ref="N9:O9"/>
    <mergeCell ref="Q9:R9"/>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O2:Q2"/>
    <mergeCell ref="W2:Y2"/>
    <mergeCell ref="C5:E5"/>
    <mergeCell ref="F5:I5"/>
    <mergeCell ref="J5:L5"/>
    <mergeCell ref="N5:O5"/>
    <mergeCell ref="Q5:R5"/>
    <mergeCell ref="S5:W5"/>
    <mergeCell ref="X5:Y5"/>
  </mergeCells>
  <phoneticPr fontId="1"/>
  <dataValidations xWindow="867" yWindow="872" count="3">
    <dataValidation allowBlank="1" showInputMessage="1" showErrorMessage="1" promptTitle="氏名" prompt="姓と名の間に半角スペースを入れる" sqref="C6 C8 C10 C12 C14 C16 C18 C20" xr:uid="{C3D9D5D3-9C87-4A78-ABAE-A6BD922DC710}"/>
    <dataValidation allowBlank="1" showInputMessage="1" showErrorMessage="1" promptTitle="フリガナ" prompt="姓と名の間に半角スペースを入れる" sqref="F6 F8 F10 F12 F14 F16 F18 F20" xr:uid="{63391A33-BD34-4ACD-AFB1-4B6870880559}"/>
    <dataValidation allowBlank="1" showInputMessage="1" showErrorMessage="1" promptTitle="年齢" prompt="入力不可" sqref="M6 M8 M10 M12 M14 M16 M18 M20" xr:uid="{823BCFCE-1DF5-4FC2-A681-A35D4D4D7B3E}"/>
  </dataValidations>
  <pageMargins left="0.39370078740157483" right="0.19685039370078741" top="0.39370078740157483" bottom="0.19685039370078741" header="0" footer="0"/>
  <pageSetup paperSize="9" scale="99" orientation="landscape" r:id="rId1"/>
  <colBreaks count="1" manualBreakCount="1">
    <brk id="26" max="21" man="1"/>
  </colBreaks>
  <extLst>
    <ext xmlns:x14="http://schemas.microsoft.com/office/spreadsheetml/2009/9/main" uri="{CCE6A557-97BC-4b89-ADB6-D9C93CAAB3DF}">
      <x14:dataValidations xmlns:xm="http://schemas.microsoft.com/office/excel/2006/main" xWindow="867" yWindow="872" count="6">
        <x14:dataValidation type="list" allowBlank="1" showInputMessage="1" showErrorMessage="1" promptTitle="区分" prompt="プルダウンから選択" xr:uid="{3AF36A86-8401-41C4-8044-081F19BCD082}">
          <x14:formula1>
            <xm:f>非表示!$G$1:$G$12</xm:f>
          </x14:formula1>
          <xm:sqref>N6:O21</xm:sqref>
        </x14:dataValidation>
        <x14:dataValidation type="list" allowBlank="1" showInputMessage="1" showErrorMessage="1" promptTitle="距離" prompt="プルダウンから選択" xr:uid="{37861DC6-D4D9-4DB2-9EC1-D4612BFCFA9D}">
          <x14:formula1>
            <xm:f>非表示!$J$1:$J$4</xm:f>
          </x14:formula1>
          <xm:sqref>P6:P21</xm:sqref>
        </x14:dataValidation>
        <x14:dataValidation type="list" allowBlank="1" showInputMessage="1" showErrorMessage="1" promptTitle="種目" prompt="プルダウンから選択" xr:uid="{F207E0D3-CD4D-43DE-BA35-5CB4C5142ECF}">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DFFD93C6-6663-4CA5-9FBD-FABAE346486F}">
          <x14:formula1>
            <xm:f>非表示!$B$6</xm:f>
          </x14:formula1>
          <xm:sqref>J6:L21</xm:sqref>
        </x14:dataValidation>
        <x14:dataValidation type="list" allowBlank="1" showInputMessage="1" showErrorMessage="1" promptTitle="区内在籍" prompt="リストの上から優先して選択" xr:uid="{6B366680-7ED0-4C30-86D7-7E0F5577369F}">
          <x14:formula1>
            <xm:f>非表示!$M$1:$M$5</xm:f>
          </x14:formula1>
          <xm:sqref>X6:Y21</xm:sqref>
        </x14:dataValidation>
        <x14:dataValidation type="list" allowBlank="1" showInputMessage="1" showErrorMessage="1" xr:uid="{A0D2459D-EA43-4876-985F-9608FA07FD06}">
          <x14:formula1>
            <xm:f>非表示!$L$2:$L$3</xm:f>
          </x14:formula1>
          <xm:sqref>Z6:Z21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8ED43-2FC4-4ED4-884B-4C7FD91F0DF7}">
  <dimension ref="B1:AA22"/>
  <sheetViews>
    <sheetView view="pageBreakPreview"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M2" s="65"/>
      <c r="N2" s="65"/>
      <c r="O2" s="487" t="s">
        <v>194</v>
      </c>
      <c r="P2" s="487"/>
      <c r="Q2" s="487"/>
      <c r="R2" s="2">
        <f>団体・参加種目【男子】１枚目!R2</f>
        <v>1</v>
      </c>
      <c r="S2" t="s">
        <v>130</v>
      </c>
      <c r="V2" s="179" t="s">
        <v>0</v>
      </c>
      <c r="W2" s="416"/>
      <c r="X2" s="417"/>
      <c r="Y2" s="418"/>
      <c r="Z2" s="1"/>
    </row>
    <row r="3" spans="2:26" ht="15" customHeight="1">
      <c r="C3" s="3"/>
      <c r="D3" s="17"/>
      <c r="E3" s="17"/>
      <c r="F3" s="201"/>
      <c r="G3" s="201"/>
      <c r="H3" s="201"/>
      <c r="I3" s="14"/>
      <c r="J3" s="86" t="str">
        <f>IF(R2&lt;=3,"※全体枚数が３枚以下となっているため使用できません","")</f>
        <v>※全体枚数が３枚以下となっているため使用できません</v>
      </c>
      <c r="K3" s="5"/>
      <c r="N3" s="1"/>
      <c r="O3" s="1"/>
    </row>
    <row r="4" spans="2:26" ht="18" customHeight="1">
      <c r="B4" s="1">
        <v>2</v>
      </c>
      <c r="C4" s="27" t="s">
        <v>77</v>
      </c>
      <c r="D4" s="27"/>
      <c r="E4" s="28" t="s">
        <v>109</v>
      </c>
      <c r="F4" s="237"/>
      <c r="G4" s="237"/>
      <c r="H4" s="237"/>
      <c r="I4" s="237"/>
      <c r="J4" s="25"/>
      <c r="K4" s="27"/>
      <c r="L4" s="25"/>
      <c r="M4" s="25"/>
      <c r="N4" s="20"/>
      <c r="O4" s="20"/>
      <c r="P4" s="25"/>
      <c r="Q4" s="25"/>
      <c r="R4" s="25"/>
      <c r="S4" s="25"/>
      <c r="T4" s="25"/>
      <c r="U4" s="25"/>
      <c r="V4" s="26"/>
      <c r="W4" s="20"/>
      <c r="X4" s="20"/>
      <c r="Y4" s="20"/>
      <c r="Z4" s="1"/>
    </row>
    <row r="5" spans="2:26" ht="18" customHeight="1" thickBot="1">
      <c r="B5" s="6" t="s">
        <v>8</v>
      </c>
      <c r="C5" s="450" t="s">
        <v>31</v>
      </c>
      <c r="D5" s="239"/>
      <c r="E5" s="239"/>
      <c r="F5" s="488" t="s">
        <v>2</v>
      </c>
      <c r="G5" s="488"/>
      <c r="H5" s="488"/>
      <c r="I5" s="488"/>
      <c r="J5" s="450" t="s">
        <v>34</v>
      </c>
      <c r="K5" s="450"/>
      <c r="L5" s="450"/>
      <c r="M5" s="169" t="s">
        <v>186</v>
      </c>
      <c r="N5" s="450" t="s">
        <v>36</v>
      </c>
      <c r="O5" s="450"/>
      <c r="P5" s="6" t="s">
        <v>35</v>
      </c>
      <c r="Q5" s="450" t="s">
        <v>10</v>
      </c>
      <c r="R5" s="450"/>
      <c r="S5" s="450" t="s">
        <v>11</v>
      </c>
      <c r="T5" s="450"/>
      <c r="U5" s="450"/>
      <c r="V5" s="450"/>
      <c r="W5" s="450"/>
      <c r="X5" s="411" t="s">
        <v>37</v>
      </c>
      <c r="Y5" s="451"/>
      <c r="Z5" s="234" t="s">
        <v>141</v>
      </c>
    </row>
    <row r="6" spans="2:26" ht="27.6" customHeight="1">
      <c r="B6" s="256">
        <v>22</v>
      </c>
      <c r="C6" s="467"/>
      <c r="D6" s="468"/>
      <c r="E6" s="468"/>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79"/>
      <c r="D7" s="480"/>
      <c r="E7" s="480"/>
      <c r="F7" s="481"/>
      <c r="G7" s="482"/>
      <c r="H7" s="482"/>
      <c r="I7" s="483"/>
      <c r="J7" s="484"/>
      <c r="K7" s="485"/>
      <c r="L7" s="486"/>
      <c r="M7" s="239"/>
      <c r="N7" s="460"/>
      <c r="O7" s="460"/>
      <c r="P7" s="37"/>
      <c r="Q7" s="461"/>
      <c r="R7" s="461"/>
      <c r="S7" s="40"/>
      <c r="T7" s="34" t="s">
        <v>12</v>
      </c>
      <c r="U7" s="43"/>
      <c r="V7" s="34" t="s">
        <v>13</v>
      </c>
      <c r="W7" s="46"/>
      <c r="X7" s="421"/>
      <c r="Y7" s="422"/>
      <c r="Z7" s="454"/>
    </row>
    <row r="8" spans="2:26" ht="27.6" customHeight="1">
      <c r="B8" s="256">
        <v>23</v>
      </c>
      <c r="C8" s="467"/>
      <c r="D8" s="468"/>
      <c r="E8" s="468"/>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80"/>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24</v>
      </c>
      <c r="C10" s="467"/>
      <c r="D10" s="468"/>
      <c r="E10" s="468"/>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80"/>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25</v>
      </c>
      <c r="C12" s="467"/>
      <c r="D12" s="468"/>
      <c r="E12" s="468"/>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513"/>
      <c r="Y12" s="514"/>
      <c r="Z12" s="453"/>
    </row>
    <row r="13" spans="2:26" ht="27.6" customHeight="1" thickBot="1">
      <c r="B13" s="257"/>
      <c r="C13" s="479"/>
      <c r="D13" s="480"/>
      <c r="E13" s="480"/>
      <c r="F13" s="481"/>
      <c r="G13" s="482"/>
      <c r="H13" s="482"/>
      <c r="I13" s="483"/>
      <c r="J13" s="484"/>
      <c r="K13" s="485"/>
      <c r="L13" s="486"/>
      <c r="M13" s="239"/>
      <c r="N13" s="460"/>
      <c r="O13" s="460"/>
      <c r="P13" s="37"/>
      <c r="Q13" s="461"/>
      <c r="R13" s="461"/>
      <c r="S13" s="40"/>
      <c r="T13" s="34" t="s">
        <v>12</v>
      </c>
      <c r="U13" s="43"/>
      <c r="V13" s="34" t="s">
        <v>13</v>
      </c>
      <c r="W13" s="46"/>
      <c r="X13" s="515"/>
      <c r="Y13" s="516"/>
      <c r="Z13" s="454"/>
    </row>
    <row r="14" spans="2:26" ht="27.6" customHeight="1">
      <c r="B14" s="256">
        <v>26</v>
      </c>
      <c r="C14" s="467"/>
      <c r="D14" s="468"/>
      <c r="E14" s="468"/>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513"/>
      <c r="Y14" s="514"/>
      <c r="Z14" s="453"/>
    </row>
    <row r="15" spans="2:26" ht="27.6" customHeight="1" thickBot="1">
      <c r="B15" s="257"/>
      <c r="C15" s="479"/>
      <c r="D15" s="480"/>
      <c r="E15" s="480"/>
      <c r="F15" s="481"/>
      <c r="G15" s="482"/>
      <c r="H15" s="482"/>
      <c r="I15" s="483"/>
      <c r="J15" s="484"/>
      <c r="K15" s="485"/>
      <c r="L15" s="486"/>
      <c r="M15" s="239"/>
      <c r="N15" s="460"/>
      <c r="O15" s="460"/>
      <c r="P15" s="37"/>
      <c r="Q15" s="461"/>
      <c r="R15" s="461"/>
      <c r="S15" s="40"/>
      <c r="T15" s="34" t="s">
        <v>12</v>
      </c>
      <c r="U15" s="43"/>
      <c r="V15" s="34" t="s">
        <v>13</v>
      </c>
      <c r="W15" s="46"/>
      <c r="X15" s="515"/>
      <c r="Y15" s="516"/>
      <c r="Z15" s="454"/>
    </row>
    <row r="16" spans="2:26" ht="27.6" customHeight="1">
      <c r="B16" s="256">
        <v>27</v>
      </c>
      <c r="C16" s="467"/>
      <c r="D16" s="468"/>
      <c r="E16" s="468"/>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7" ht="27.6" customHeight="1" thickBot="1">
      <c r="B17" s="257"/>
      <c r="C17" s="479"/>
      <c r="D17" s="480"/>
      <c r="E17" s="480"/>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7" ht="27.6" customHeight="1">
      <c r="B18" s="256">
        <v>28</v>
      </c>
      <c r="C18" s="467"/>
      <c r="D18" s="468"/>
      <c r="E18" s="468"/>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7" ht="27.6" customHeight="1" thickBot="1">
      <c r="B19" s="257"/>
      <c r="C19" s="479"/>
      <c r="D19" s="480"/>
      <c r="E19" s="480"/>
      <c r="F19" s="481"/>
      <c r="G19" s="482"/>
      <c r="H19" s="482"/>
      <c r="I19" s="483"/>
      <c r="J19" s="484"/>
      <c r="K19" s="485"/>
      <c r="L19" s="486"/>
      <c r="M19" s="239"/>
      <c r="N19" s="460"/>
      <c r="O19" s="460"/>
      <c r="P19" s="37"/>
      <c r="Q19" s="461"/>
      <c r="R19" s="461"/>
      <c r="S19" s="40"/>
      <c r="T19" s="34" t="s">
        <v>12</v>
      </c>
      <c r="U19" s="43"/>
      <c r="V19" s="34" t="s">
        <v>13</v>
      </c>
      <c r="W19" s="46"/>
      <c r="X19" s="421"/>
      <c r="Y19" s="422"/>
      <c r="Z19" s="454"/>
    </row>
    <row r="20" spans="2:27" ht="27.6" customHeight="1">
      <c r="B20" s="256">
        <v>29</v>
      </c>
      <c r="C20" s="467"/>
      <c r="D20" s="468"/>
      <c r="E20" s="468"/>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7" ht="27.6" customHeight="1" thickBot="1">
      <c r="B21" s="257"/>
      <c r="C21" s="469"/>
      <c r="D21" s="470"/>
      <c r="E21" s="470"/>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7">
      <c r="B22" s="71"/>
      <c r="W22" s="85"/>
      <c r="Y22" s="66"/>
      <c r="Z22" s="236" t="s">
        <v>200</v>
      </c>
      <c r="AA22" s="66"/>
    </row>
  </sheetData>
  <mergeCells count="97">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Q8:R8"/>
    <mergeCell ref="X8:Y9"/>
    <mergeCell ref="N9:O9"/>
    <mergeCell ref="Q9:R9"/>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51038C2F-4CC5-4CA0-A7DA-7D10C196BD2B}"/>
    <dataValidation allowBlank="1" showInputMessage="1" showErrorMessage="1" promptTitle="フリガナ" prompt="姓と名の間に半角スペースを入れる" sqref="F6 F8 F10 F12 F14 F16 F18 F20" xr:uid="{9662B7F1-B273-45DC-9B04-3AC872213699}"/>
    <dataValidation allowBlank="1" showInputMessage="1" showErrorMessage="1" promptTitle="氏名" prompt="姓と名の間に半角スペースを入れる" sqref="C6 C8 C10 C12 C14 C16 C18 C20" xr:uid="{A91F4677-A059-43FD-A309-AF842DD017A4}"/>
  </dataValidations>
  <pageMargins left="0.39370078740157483" right="0.19685039370078741" top="0.39370078740157483" bottom="0.19685039370078741" header="0" footer="0"/>
  <pageSetup paperSize="9" scale="99" orientation="landscape" r:id="rId1"/>
  <colBreaks count="1" manualBreakCount="1">
    <brk id="26" max="21" man="1"/>
  </colBreaks>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FB2B97B1-881B-40D2-961B-81977F1E90A9}">
          <x14:formula1>
            <xm:f>非表示!$I$1:$I$6</xm:f>
          </x14:formula1>
          <xm:sqref>Q6:R21</xm:sqref>
        </x14:dataValidation>
        <x14:dataValidation type="list" allowBlank="1" showInputMessage="1" showErrorMessage="1" promptTitle="距離" prompt="プルダウンから選択" xr:uid="{D3D67FA0-258E-43E2-9C23-C0850E36111F}">
          <x14:formula1>
            <xm:f>非表示!$J$1:$J$4</xm:f>
          </x14:formula1>
          <xm:sqref>P6:P21</xm:sqref>
        </x14:dataValidation>
        <x14:dataValidation type="list" allowBlank="1" showInputMessage="1" showErrorMessage="1" promptTitle="区分" prompt="プルダウンから選択" xr:uid="{ABC8D0BC-ED4F-4004-9DC4-3F5966919970}">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739665A8-3BA3-4405-AE2F-34E6F0895FC3}">
          <x14:formula1>
            <xm:f>非表示!$B$6</xm:f>
          </x14:formula1>
          <xm:sqref>J6:L21</xm:sqref>
        </x14:dataValidation>
        <x14:dataValidation type="list" allowBlank="1" showInputMessage="1" showErrorMessage="1" xr:uid="{0206A2C1-6646-48A3-AF5D-4112D50C9AD6}">
          <x14:formula1>
            <xm:f>非表示!$L$2:$L$3</xm:f>
          </x14:formula1>
          <xm:sqref>Z6:Z21</xm:sqref>
        </x14:dataValidation>
        <x14:dataValidation type="list" allowBlank="1" showInputMessage="1" showErrorMessage="1" promptTitle="区内在籍" prompt="リストの上から優先して選択" xr:uid="{2510AC9A-BEF3-4DC4-B862-E194B57ADDC3}">
          <x14:formula1>
            <xm:f>非表示!$M$1:$M$5</xm:f>
          </x14:formula1>
          <xm:sqref>X6:Y21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30389-DDAE-43DF-B77B-70F656E688C6}">
  <dimension ref="A1:AB56"/>
  <sheetViews>
    <sheetView tabSelected="1" zoomScale="106" zoomScaleNormal="106" zoomScaleSheetLayoutView="106" workbookViewId="0">
      <selection activeCell="F7" sqref="F7:O7"/>
    </sheetView>
  </sheetViews>
  <sheetFormatPr defaultRowHeight="18.75"/>
  <cols>
    <col min="1" max="23" width="4.75" customWidth="1"/>
    <col min="24" max="24" width="4.75" style="1" customWidth="1"/>
    <col min="25" max="25" width="4.75" customWidth="1"/>
    <col min="26" max="26" width="4.75" style="1" customWidth="1"/>
    <col min="27" max="28" width="4.75" customWidth="1"/>
    <col min="29" max="29" width="0.375" customWidth="1"/>
  </cols>
  <sheetData>
    <row r="1" spans="1:28" ht="15.95" customHeight="1" thickBot="1">
      <c r="S1" s="245" t="s">
        <v>126</v>
      </c>
      <c r="T1" s="117" t="s">
        <v>16</v>
      </c>
      <c r="U1" s="61" t="s">
        <v>41</v>
      </c>
      <c r="V1" s="88" t="s">
        <v>101</v>
      </c>
      <c r="W1" s="254" t="s">
        <v>138</v>
      </c>
      <c r="X1" s="254"/>
      <c r="Y1" s="254"/>
      <c r="Z1" s="61" t="s">
        <v>122</v>
      </c>
      <c r="AA1" s="248" t="s">
        <v>8</v>
      </c>
      <c r="AB1" s="249"/>
    </row>
    <row r="2" spans="1:28" ht="15.95" customHeight="1">
      <c r="A2" s="21" t="s">
        <v>1</v>
      </c>
      <c r="B2" s="78" t="str">
        <f>非表示!B4</f>
        <v>７８</v>
      </c>
      <c r="C2" s="79" t="s">
        <v>136</v>
      </c>
      <c r="D2" s="79"/>
      <c r="E2" s="80"/>
      <c r="F2" s="80"/>
      <c r="G2" s="80"/>
      <c r="H2" s="80"/>
      <c r="I2" s="80"/>
      <c r="J2" s="80"/>
      <c r="K2" s="80"/>
      <c r="L2" s="80"/>
      <c r="M2" s="81"/>
      <c r="N2" s="80"/>
      <c r="O2" s="82" t="s">
        <v>73</v>
      </c>
      <c r="P2" s="83"/>
      <c r="S2" s="246"/>
      <c r="T2" s="142" t="s">
        <v>102</v>
      </c>
      <c r="U2" s="140"/>
      <c r="V2" s="114"/>
      <c r="W2" s="154"/>
      <c r="X2" s="171" t="s">
        <v>177</v>
      </c>
      <c r="Y2" s="152"/>
      <c r="Z2" s="116"/>
      <c r="AA2" s="250"/>
      <c r="AB2" s="251"/>
    </row>
    <row r="3" spans="1:28" ht="15.95" customHeight="1" thickBot="1">
      <c r="B3" s="80"/>
      <c r="C3" s="80"/>
      <c r="D3" s="80"/>
      <c r="E3" s="80"/>
      <c r="F3" s="80"/>
      <c r="G3" s="80"/>
      <c r="H3" s="80"/>
      <c r="I3" s="80"/>
      <c r="J3" s="80"/>
      <c r="K3" s="80"/>
      <c r="L3" s="80"/>
      <c r="M3" s="80"/>
      <c r="N3" s="80"/>
      <c r="O3" s="80"/>
      <c r="P3" s="80"/>
      <c r="S3" s="247"/>
      <c r="T3" s="143"/>
      <c r="U3" s="141"/>
      <c r="V3" s="115"/>
      <c r="W3" s="155"/>
      <c r="X3" s="172" t="s">
        <v>176</v>
      </c>
      <c r="Y3" s="153"/>
      <c r="Z3" s="202" t="s">
        <v>26</v>
      </c>
      <c r="AA3" s="252"/>
      <c r="AB3" s="253"/>
    </row>
    <row r="4" spans="1:28" ht="15.95" customHeight="1" thickBot="1">
      <c r="A4">
        <v>1</v>
      </c>
      <c r="B4" s="84" t="s">
        <v>5</v>
      </c>
      <c r="C4" s="243" t="s">
        <v>196</v>
      </c>
      <c r="D4" s="243"/>
      <c r="E4" s="243"/>
      <c r="F4" s="243"/>
      <c r="G4" s="243"/>
      <c r="H4" s="243"/>
      <c r="I4" s="243"/>
      <c r="J4" s="243"/>
      <c r="K4" s="243"/>
      <c r="L4" s="243"/>
      <c r="M4" s="243"/>
      <c r="N4" s="243"/>
      <c r="O4" s="243"/>
      <c r="P4" s="243"/>
      <c r="Q4" s="243"/>
      <c r="R4" s="243"/>
      <c r="S4" s="243"/>
      <c r="T4" s="244"/>
      <c r="U4" s="216" t="s">
        <v>103</v>
      </c>
      <c r="V4" s="217"/>
      <c r="W4" s="218"/>
      <c r="X4" s="218"/>
      <c r="Y4" s="218"/>
      <c r="Z4" s="218"/>
      <c r="AA4" s="218"/>
      <c r="AB4" s="219"/>
    </row>
    <row r="5" spans="1:28" ht="15.95" customHeight="1">
      <c r="B5" s="84" t="s">
        <v>6</v>
      </c>
      <c r="C5" s="255" t="s">
        <v>116</v>
      </c>
      <c r="D5" s="255"/>
      <c r="E5" s="255"/>
      <c r="F5" s="255"/>
      <c r="G5" s="255"/>
      <c r="H5" s="255"/>
      <c r="I5" s="255"/>
      <c r="J5" s="255"/>
      <c r="K5" s="255"/>
      <c r="L5" s="255"/>
      <c r="M5" s="255"/>
      <c r="N5" s="255"/>
      <c r="O5" s="255"/>
      <c r="P5" s="255"/>
      <c r="Q5" s="255"/>
      <c r="R5" s="255"/>
      <c r="AA5" s="67"/>
    </row>
    <row r="6" spans="1:28" ht="15.95" customHeight="1" thickBot="1">
      <c r="B6" s="3"/>
    </row>
    <row r="7" spans="1:28" ht="15.95" customHeight="1">
      <c r="D7" s="3"/>
      <c r="E7" s="3" t="s">
        <v>120</v>
      </c>
      <c r="F7" s="269"/>
      <c r="G7" s="270"/>
      <c r="H7" s="270"/>
      <c r="I7" s="270"/>
      <c r="J7" s="270"/>
      <c r="K7" s="270"/>
      <c r="L7" s="270"/>
      <c r="M7" s="270"/>
      <c r="N7" s="270"/>
      <c r="O7" s="271"/>
      <c r="T7" s="3" t="s">
        <v>74</v>
      </c>
      <c r="U7" s="240"/>
      <c r="V7" s="241"/>
      <c r="W7" s="241"/>
      <c r="X7" s="241"/>
      <c r="Y7" s="241"/>
      <c r="Z7" s="241"/>
      <c r="AA7" s="242"/>
    </row>
    <row r="8" spans="1:28" ht="15.95" customHeight="1" thickBot="1">
      <c r="D8" s="3"/>
      <c r="E8" s="21" t="s">
        <v>121</v>
      </c>
      <c r="F8" s="272"/>
      <c r="G8" s="273"/>
      <c r="H8" s="273"/>
      <c r="I8" s="273"/>
      <c r="J8" s="273"/>
      <c r="K8" s="273"/>
      <c r="L8" s="273"/>
      <c r="M8" s="273"/>
      <c r="N8" s="273"/>
      <c r="O8" s="274"/>
      <c r="T8" s="11" t="s">
        <v>125</v>
      </c>
      <c r="U8" s="197"/>
      <c r="V8" s="198"/>
      <c r="W8" s="198"/>
      <c r="X8" s="198"/>
      <c r="Y8" s="198"/>
      <c r="Z8" s="198"/>
      <c r="AA8" s="199"/>
    </row>
    <row r="9" spans="1:28" ht="15.95" customHeight="1" thickBot="1">
      <c r="D9" s="3"/>
      <c r="E9" s="3" t="s">
        <v>2</v>
      </c>
      <c r="F9" s="275"/>
      <c r="G9" s="276"/>
      <c r="H9" s="276"/>
      <c r="I9" s="276"/>
      <c r="J9" s="276"/>
      <c r="K9" s="276"/>
      <c r="L9" s="276"/>
      <c r="M9" s="277"/>
      <c r="N9" s="5"/>
      <c r="O9" s="5"/>
      <c r="P9" s="1"/>
      <c r="Q9" s="1"/>
      <c r="S9" s="1"/>
      <c r="T9" s="15"/>
      <c r="U9" s="16"/>
      <c r="V9" s="1"/>
      <c r="W9" s="1"/>
      <c r="Y9" s="1"/>
      <c r="AA9" s="1"/>
    </row>
    <row r="10" spans="1:28" ht="15.95" customHeight="1" thickBot="1">
      <c r="D10" s="3"/>
      <c r="E10" s="21" t="s">
        <v>123</v>
      </c>
      <c r="F10" s="278"/>
      <c r="G10" s="279"/>
      <c r="H10" s="279"/>
      <c r="I10" s="279"/>
      <c r="J10" s="279"/>
      <c r="K10" s="279"/>
      <c r="L10" s="279"/>
      <c r="M10" s="280"/>
      <c r="N10" s="5"/>
      <c r="O10" s="5"/>
      <c r="P10" s="11"/>
      <c r="Q10" s="151"/>
      <c r="S10" s="151" t="s">
        <v>161</v>
      </c>
      <c r="T10" s="144" t="s">
        <v>162</v>
      </c>
      <c r="U10" s="266"/>
      <c r="V10" s="267"/>
      <c r="W10" s="267"/>
      <c r="X10" s="267"/>
      <c r="Y10" s="267"/>
      <c r="Z10" s="267"/>
      <c r="AA10" s="268"/>
      <c r="AB10" s="173" t="s">
        <v>7</v>
      </c>
    </row>
    <row r="11" spans="1:28" ht="15.95" customHeight="1" thickBot="1">
      <c r="D11" s="3"/>
      <c r="E11" s="3" t="s">
        <v>164</v>
      </c>
      <c r="F11" s="287"/>
      <c r="G11" s="288"/>
      <c r="H11" s="147" t="s">
        <v>4</v>
      </c>
      <c r="I11" s="288"/>
      <c r="J11" s="288"/>
      <c r="K11" s="147" t="s">
        <v>4</v>
      </c>
      <c r="L11" s="288"/>
      <c r="M11" s="289"/>
      <c r="P11" s="1"/>
      <c r="Q11" s="145"/>
      <c r="R11" s="145" t="s">
        <v>163</v>
      </c>
      <c r="S11" s="1"/>
      <c r="T11" s="15"/>
      <c r="U11" s="16"/>
      <c r="V11" s="1"/>
      <c r="W11" s="1"/>
      <c r="Y11" s="1"/>
      <c r="AA11" s="1"/>
    </row>
    <row r="12" spans="1:28" ht="15.95" customHeight="1" thickBot="1">
      <c r="D12" s="3"/>
      <c r="E12" s="1" t="s">
        <v>3</v>
      </c>
      <c r="F12" s="281"/>
      <c r="G12" s="282"/>
      <c r="H12" s="150" t="s">
        <v>4</v>
      </c>
      <c r="I12" s="282"/>
      <c r="J12" s="283"/>
      <c r="K12" s="146" t="s">
        <v>160</v>
      </c>
      <c r="L12" s="5"/>
      <c r="M12" s="5"/>
      <c r="N12" s="58"/>
      <c r="O12" s="5"/>
      <c r="P12" s="1"/>
      <c r="Q12" s="1"/>
    </row>
    <row r="13" spans="1:28" ht="15.95" customHeight="1" thickBot="1">
      <c r="E13" s="3" t="s">
        <v>127</v>
      </c>
      <c r="F13" s="284"/>
      <c r="G13" s="285"/>
      <c r="H13" s="285"/>
      <c r="I13" s="285"/>
      <c r="J13" s="285"/>
      <c r="K13" s="285"/>
      <c r="L13" s="285"/>
      <c r="M13" s="285"/>
      <c r="N13" s="285"/>
      <c r="O13" s="286"/>
      <c r="P13" s="1"/>
      <c r="Q13" s="1"/>
    </row>
    <row r="14" spans="1:28" ht="15.95" customHeight="1" thickBot="1">
      <c r="E14" s="3" t="s">
        <v>165</v>
      </c>
      <c r="F14" s="290"/>
      <c r="G14" s="291"/>
      <c r="H14" s="291"/>
      <c r="I14" s="291"/>
      <c r="J14" s="291"/>
      <c r="K14" s="291"/>
      <c r="L14" s="291"/>
      <c r="M14" s="292"/>
      <c r="N14" s="72" t="s">
        <v>166</v>
      </c>
      <c r="P14" s="1"/>
      <c r="Q14" s="1"/>
      <c r="S14" s="1"/>
      <c r="T14" s="3" t="s">
        <v>2</v>
      </c>
      <c r="U14" s="324"/>
      <c r="V14" s="325"/>
      <c r="W14" s="325"/>
      <c r="X14" s="325"/>
      <c r="Y14" s="325"/>
      <c r="Z14" s="325"/>
      <c r="AA14" s="326"/>
      <c r="AB14" s="156"/>
    </row>
    <row r="15" spans="1:28" ht="15.95" customHeight="1" thickBot="1">
      <c r="D15" s="1"/>
      <c r="E15" s="11" t="s">
        <v>171</v>
      </c>
      <c r="F15" s="293"/>
      <c r="G15" s="294"/>
      <c r="H15" s="294"/>
      <c r="I15" s="294"/>
      <c r="J15" s="294"/>
      <c r="K15" s="294"/>
      <c r="L15" s="294"/>
      <c r="M15" s="295"/>
      <c r="N15" s="5"/>
      <c r="O15" s="5"/>
      <c r="P15" s="1"/>
      <c r="Q15" s="1"/>
      <c r="S15" s="1"/>
      <c r="T15" s="62" t="s">
        <v>135</v>
      </c>
      <c r="U15" s="334"/>
      <c r="V15" s="335"/>
      <c r="W15" s="335"/>
      <c r="X15" s="335"/>
      <c r="Y15" s="335"/>
      <c r="Z15" s="335"/>
      <c r="AA15" s="336"/>
      <c r="AB15" s="157"/>
    </row>
    <row r="16" spans="1:28" ht="15.95" customHeight="1" thickBot="1">
      <c r="D16" s="1"/>
      <c r="E16" s="3" t="s">
        <v>172</v>
      </c>
      <c r="F16" s="322"/>
      <c r="G16" s="323"/>
      <c r="H16" s="161" t="s">
        <v>4</v>
      </c>
      <c r="I16" s="323"/>
      <c r="J16" s="323"/>
      <c r="K16" s="161" t="s">
        <v>4</v>
      </c>
      <c r="L16" s="323"/>
      <c r="M16" s="339"/>
      <c r="N16" s="5"/>
      <c r="O16" s="5"/>
      <c r="P16" s="1"/>
      <c r="Q16" s="1"/>
      <c r="R16" s="1"/>
    </row>
    <row r="17" spans="1:28" ht="15.95" customHeight="1">
      <c r="C17" s="1"/>
      <c r="D17" s="68"/>
      <c r="E17" s="157"/>
      <c r="F17" s="157"/>
      <c r="G17" s="150"/>
      <c r="H17" s="156"/>
      <c r="I17" s="156"/>
      <c r="J17" s="150"/>
      <c r="K17" s="156"/>
      <c r="L17" s="156"/>
      <c r="M17" s="5"/>
      <c r="N17" s="5"/>
      <c r="O17" s="1"/>
      <c r="P17" s="1"/>
      <c r="Q17" s="1"/>
      <c r="R17" s="1"/>
    </row>
    <row r="18" spans="1:28" ht="15.95" customHeight="1">
      <c r="B18" s="21" t="s">
        <v>117</v>
      </c>
      <c r="C18" s="187" t="s">
        <v>139</v>
      </c>
      <c r="D18" s="187"/>
      <c r="E18" s="187"/>
      <c r="F18" s="187"/>
      <c r="G18" s="187" t="s">
        <v>187</v>
      </c>
      <c r="H18" s="187"/>
      <c r="I18" s="187"/>
      <c r="J18" s="188" t="s">
        <v>133</v>
      </c>
      <c r="K18" s="187" t="s">
        <v>188</v>
      </c>
      <c r="L18" s="187"/>
      <c r="M18" s="187"/>
      <c r="N18" s="187"/>
      <c r="O18" s="187"/>
      <c r="P18" s="187"/>
      <c r="Q18" s="189"/>
      <c r="R18" s="1"/>
      <c r="S18" s="15"/>
      <c r="T18" s="59"/>
      <c r="U18" s="186"/>
      <c r="V18" s="70"/>
      <c r="W18" s="70"/>
    </row>
    <row r="19" spans="1:28" ht="15.95" customHeight="1">
      <c r="I19" s="60" t="s">
        <v>118</v>
      </c>
      <c r="J19" s="63"/>
      <c r="K19" s="63"/>
      <c r="L19" s="333" t="s">
        <v>119</v>
      </c>
      <c r="M19" s="333"/>
      <c r="S19" s="60" t="s">
        <v>159</v>
      </c>
      <c r="X19" s="60" t="s">
        <v>159</v>
      </c>
      <c r="Z19" s="60" t="s">
        <v>159</v>
      </c>
    </row>
    <row r="20" spans="1:28" ht="15.95" customHeight="1">
      <c r="A20" s="3">
        <v>2</v>
      </c>
      <c r="C20" s="3" t="s">
        <v>124</v>
      </c>
      <c r="D20" s="3" t="s">
        <v>22</v>
      </c>
      <c r="E20" s="13" t="s">
        <v>20</v>
      </c>
      <c r="G20" s="75">
        <v>500</v>
      </c>
      <c r="H20" t="s">
        <v>142</v>
      </c>
      <c r="I20" s="135" t="str">
        <f>IF(IF(LEN(団体・参加種目【女子】１枚目!S8)=0,0,団体・参加種目【女子】１枚目!S8)+IF(LEN(団体・参加種目【男子】１枚目!S9)=0,0,団体・参加種目【男子】１枚目!S9)=0,"",IF(LEN(団体・参加種目【女子】１枚目!S8)=0,0,団体・参加種目【女子】１枚目!S8)+IF(LEN(団体・参加種目【男子】１枚目!S9)=0,0,団体・参加種目【男子】１枚目!S9))</f>
        <v/>
      </c>
      <c r="J20" s="1" t="s">
        <v>18</v>
      </c>
      <c r="K20" s="1" t="s">
        <v>19</v>
      </c>
      <c r="L20" s="337" t="str">
        <f>IF(IFERROR(G20*I20,0)=0,"",G20*I20)</f>
        <v/>
      </c>
      <c r="M20" s="338"/>
      <c r="N20" s="1" t="s">
        <v>17</v>
      </c>
      <c r="O20">
        <v>3</v>
      </c>
      <c r="P20" s="5" t="s">
        <v>178</v>
      </c>
      <c r="Q20" s="3"/>
      <c r="S20" s="2" t="str">
        <f>IF(I25="","",X25+Z25)</f>
        <v/>
      </c>
      <c r="T20" t="s">
        <v>26</v>
      </c>
      <c r="X20" s="118" t="s">
        <v>143</v>
      </c>
      <c r="Z20" s="118" t="s">
        <v>144</v>
      </c>
    </row>
    <row r="21" spans="1:28" ht="15.95" customHeight="1">
      <c r="D21" s="3" t="s">
        <v>23</v>
      </c>
      <c r="E21" s="13" t="s">
        <v>21</v>
      </c>
      <c r="G21" s="75">
        <v>500</v>
      </c>
      <c r="H21" t="s">
        <v>142</v>
      </c>
      <c r="I21" s="136" t="str">
        <f>IF(IF(LEN(団体・参加種目【女子】１枚目!U8)=0,0,団体・参加種目【女子】１枚目!U8)+IF(LEN(団体・参加種目【男子】１枚目!U9)=0,0,団体・参加種目【男子】１枚目!U9)=0,"",IF(LEN(団体・参加種目【女子】１枚目!U8)=0,0,団体・参加種目【女子】１枚目!U8)+IF(LEN(団体・参加種目【男子】１枚目!U9)=0,0,団体・参加種目【男子】１枚目!U9))</f>
        <v/>
      </c>
      <c r="J21" s="1" t="s">
        <v>18</v>
      </c>
      <c r="K21" s="1" t="s">
        <v>19</v>
      </c>
      <c r="L21" s="329" t="str">
        <f>IF(IFERROR(G21*I21,0)=0,"",G21*I21)</f>
        <v/>
      </c>
      <c r="M21" s="330"/>
      <c r="N21" s="1" t="s">
        <v>17</v>
      </c>
      <c r="U21" s="3" t="s">
        <v>5</v>
      </c>
      <c r="V21" s="69" t="s">
        <v>20</v>
      </c>
      <c r="X21" s="135" t="str">
        <f>団体・参加種目【女子】１枚目!S8</f>
        <v/>
      </c>
      <c r="Y21" s="75" t="s">
        <v>26</v>
      </c>
      <c r="Z21" s="135" t="str">
        <f>団体・参加種目【男子】１枚目!S9</f>
        <v/>
      </c>
      <c r="AA21" s="75" t="s">
        <v>26</v>
      </c>
    </row>
    <row r="22" spans="1:28" ht="15.95" customHeight="1">
      <c r="B22" s="10"/>
      <c r="C22" s="8"/>
      <c r="D22" s="93" t="s">
        <v>24</v>
      </c>
      <c r="E22" s="13" t="s">
        <v>128</v>
      </c>
      <c r="G22" s="66">
        <v>1000</v>
      </c>
      <c r="H22" t="s">
        <v>142</v>
      </c>
      <c r="I22" s="136" t="str">
        <f>IF(IF(LEN(団体・参加種目【女子】１枚目!W8)=0,0,団体・参加種目【女子】１枚目!W8)+IF(LEN(団体・参加種目【男子】１枚目!W9)=0,0,団体・参加種目【男子】１枚目!W9)=0,"",IF(LEN(団体・参加種目【女子】１枚目!W8)=0,0,団体・参加種目【女子】１枚目!W8)+IF(LEN(団体・参加種目【男子】１枚目!W9)=0,0,団体・参加種目【男子】１枚目!W9))</f>
        <v/>
      </c>
      <c r="J22" s="1" t="s">
        <v>18</v>
      </c>
      <c r="K22" s="1" t="s">
        <v>19</v>
      </c>
      <c r="L22" s="329" t="str">
        <f>IF(IFERROR(G22*I22,0)=0,"",G22*I22)</f>
        <v/>
      </c>
      <c r="M22" s="330"/>
      <c r="N22" s="1" t="s">
        <v>17</v>
      </c>
      <c r="U22" s="3" t="s">
        <v>6</v>
      </c>
      <c r="V22" s="69" t="s">
        <v>21</v>
      </c>
      <c r="X22" s="136" t="str">
        <f>団体・参加種目【女子】１枚目!U8</f>
        <v/>
      </c>
      <c r="Y22" s="75" t="s">
        <v>26</v>
      </c>
      <c r="Z22" s="136" t="str">
        <f>団体・参加種目【男子】１枚目!U9</f>
        <v/>
      </c>
      <c r="AA22" s="75" t="s">
        <v>26</v>
      </c>
    </row>
    <row r="23" spans="1:28" ht="15.95" customHeight="1">
      <c r="C23" s="11"/>
      <c r="D23" s="93" t="s">
        <v>25</v>
      </c>
      <c r="E23" s="13" t="s">
        <v>129</v>
      </c>
      <c r="G23" s="66">
        <v>1000</v>
      </c>
      <c r="H23" t="s">
        <v>142</v>
      </c>
      <c r="I23" s="137" t="str">
        <f>IF(IF(LEN(団体・参加種目【女子】１枚目!Y8)=0,0,団体・参加種目【女子】１枚目!Y8)+IF(LEN(団体・参加種目【男子】１枚目!Y9)=0,0,団体・参加種目【男子】１枚目!Y9)=0,"",IF(LEN(団体・参加種目【女子】１枚目!Y8)=0,0,団体・参加種目【女子】１枚目!Y8)+IF(LEN(団体・参加種目【男子】１枚目!Y9)=0,0,団体・参加種目【男子】１枚目!Y9))</f>
        <v/>
      </c>
      <c r="J23" s="1" t="s">
        <v>18</v>
      </c>
      <c r="K23" s="1" t="s">
        <v>19</v>
      </c>
      <c r="L23" s="329" t="str">
        <f>IF(IFERROR(G23*I23,0)=0,"",G23*I23)</f>
        <v/>
      </c>
      <c r="M23" s="330"/>
      <c r="N23" s="1" t="s">
        <v>17</v>
      </c>
      <c r="U23" s="93" t="s">
        <v>24</v>
      </c>
      <c r="V23" s="69" t="s">
        <v>128</v>
      </c>
      <c r="X23" s="136" t="str">
        <f>団体・参加種目【女子】１枚目!W8</f>
        <v/>
      </c>
      <c r="Y23" s="75" t="s">
        <v>26</v>
      </c>
      <c r="Z23" s="136" t="str">
        <f>団体・参加種目【男子】１枚目!W9</f>
        <v/>
      </c>
      <c r="AA23" s="75" t="s">
        <v>26</v>
      </c>
    </row>
    <row r="24" spans="1:28" ht="15.95" customHeight="1" thickBot="1">
      <c r="C24" s="11"/>
      <c r="D24" s="93" t="s">
        <v>28</v>
      </c>
      <c r="E24" s="13" t="s">
        <v>27</v>
      </c>
      <c r="G24" s="220">
        <v>2000</v>
      </c>
      <c r="H24" t="s">
        <v>142</v>
      </c>
      <c r="I24" s="138" t="str">
        <f>IF(COUNTIF(団体・参加種目【女子】１枚目!C5:C6,非表示!N2)+COUNTIF(団体・参加種目【女子】１枚目!O5:O6,非表示!N2)+COUNTIF(団体・参加種目【男子】１枚目!C6:C7,非表示!N2)+COUNTIF(団体・参加種目【男子】１枚目!O6:O7,非表示!N2)=0,"",COUNTIF(団体・参加種目【女子】１枚目!C5:C6,非表示!N2)+COUNTIF(団体・参加種目【女子】１枚目!O5:O6,非表示!N2)+COUNTIF(団体・参加種目【男子】１枚目!C6:C7,非表示!N2)+COUNTIF(団体・参加種目【男子】１枚目!O6:O7,非表示!N2))</f>
        <v/>
      </c>
      <c r="J24" s="19" t="s">
        <v>18</v>
      </c>
      <c r="K24" s="19" t="s">
        <v>19</v>
      </c>
      <c r="L24" s="331" t="str">
        <f>IF(IFERROR(G24*I24,0)=0,"",G24*I24)</f>
        <v/>
      </c>
      <c r="M24" s="332"/>
      <c r="N24" s="19" t="s">
        <v>17</v>
      </c>
      <c r="U24" s="120" t="s">
        <v>25</v>
      </c>
      <c r="V24" s="119" t="s">
        <v>129</v>
      </c>
      <c r="W24" s="133"/>
      <c r="X24" s="195" t="str">
        <f>団体・参加種目【女子】１枚目!Y8</f>
        <v/>
      </c>
      <c r="Y24" s="148" t="s">
        <v>26</v>
      </c>
      <c r="Z24" s="196" t="str">
        <f>団体・参加種目【男子】１枚目!Y9</f>
        <v/>
      </c>
      <c r="AA24" s="149" t="s">
        <v>26</v>
      </c>
    </row>
    <row r="25" spans="1:28" ht="15.95" customHeight="1" thickTop="1">
      <c r="C25" s="11"/>
      <c r="E25" s="9"/>
      <c r="G25" s="87" t="s">
        <v>134</v>
      </c>
      <c r="H25" s="87"/>
      <c r="I25" s="139" t="str">
        <f>IF(SUM(I20:I24)=0,"",SUM(I20:I24))</f>
        <v/>
      </c>
      <c r="J25" s="1" t="s">
        <v>18</v>
      </c>
      <c r="L25" s="327" t="str">
        <f>IF(SUM(L20:M24)=0,"",SUM(L20:M24))</f>
        <v/>
      </c>
      <c r="M25" s="328"/>
      <c r="N25" s="1" t="s">
        <v>17</v>
      </c>
      <c r="V25" s="69" t="s">
        <v>145</v>
      </c>
      <c r="X25" s="134" t="str">
        <f>IF(I25="","",SUM(X21:X24))</f>
        <v/>
      </c>
      <c r="Y25" s="76" t="s">
        <v>26</v>
      </c>
      <c r="Z25" s="134" t="str">
        <f>IF(I25="","",SUM(Z21:Z24))</f>
        <v/>
      </c>
      <c r="AA25" s="76" t="s">
        <v>26</v>
      </c>
    </row>
    <row r="26" spans="1:28" ht="15.95" customHeight="1">
      <c r="C26" s="11"/>
      <c r="E26" s="60" t="s">
        <v>159</v>
      </c>
      <c r="F26" s="9"/>
      <c r="H26" s="12"/>
      <c r="I26" s="12"/>
      <c r="S26" s="60" t="s">
        <v>159</v>
      </c>
    </row>
    <row r="27" spans="1:28" ht="15.95" customHeight="1">
      <c r="A27" s="84">
        <v>4</v>
      </c>
      <c r="B27" s="80" t="s">
        <v>179</v>
      </c>
      <c r="C27" s="80"/>
      <c r="D27" s="80"/>
      <c r="E27" s="203" t="str">
        <f>IF(I25="","",COUNTIF(団体・参加種目【女子】１枚目!Z13:Z22,非表示!L2)+COUNTIF(団体・参加種目【女子】２枚目!Z6:Z22,非表示!L2)+COUNTIF(団体・参加種目【女子】３枚目!Z6:Z22,非表示!L2)+COUNTIF(団体・参加種目【女子】４枚目!Z6:Z22,非表示!L2)+COUNTIF(団体・参加種目【男子】１枚目!Z14:Z23,非表示!L2)+COUNTIF(団体・参加種目【男子】２枚目!Z6:Z21,非表示!L2)+COUNTIF(団体・参加種目【男子】３枚目!Z6:Z21,非表示!L2)+COUNTIF(団体・参加種目【男子】４枚目!Z6:Z21,非表示!L2))</f>
        <v/>
      </c>
      <c r="F27" s="80" t="s">
        <v>26</v>
      </c>
      <c r="G27" s="85"/>
      <c r="H27" s="204"/>
      <c r="I27" s="204"/>
      <c r="J27" s="85"/>
      <c r="K27" s="85"/>
      <c r="L27" s="85"/>
      <c r="M27" s="85"/>
      <c r="N27" s="85"/>
      <c r="O27" s="84">
        <v>5</v>
      </c>
      <c r="P27" s="80" t="s">
        <v>140</v>
      </c>
      <c r="Q27" s="205"/>
      <c r="R27" s="205"/>
      <c r="S27" s="206" t="str">
        <f>IF(I25="","",COUNTIF('撮影許可申請書 (１)'!Q12:R36,非表示!N2)+COUNTIF('撮影許可申請書 (2)'!Q12:R36,非表示!N2))</f>
        <v/>
      </c>
      <c r="T27" s="80" t="s">
        <v>26</v>
      </c>
    </row>
    <row r="28" spans="1:28" ht="15.95" customHeight="1">
      <c r="A28" s="80"/>
      <c r="B28" s="85"/>
      <c r="C28" s="85"/>
      <c r="D28" s="85"/>
      <c r="E28" s="85"/>
      <c r="F28" s="207"/>
      <c r="G28" s="85"/>
      <c r="H28" s="208"/>
      <c r="I28" s="208"/>
      <c r="J28" s="209"/>
      <c r="K28" s="210"/>
      <c r="L28" s="211"/>
      <c r="M28" s="211"/>
      <c r="N28" s="210"/>
      <c r="O28" s="210"/>
      <c r="P28" s="210"/>
      <c r="Q28" s="210"/>
      <c r="R28" s="210"/>
      <c r="S28" s="80"/>
      <c r="T28" s="85"/>
      <c r="V28" s="70"/>
    </row>
    <row r="29" spans="1:28" ht="15.95" customHeight="1">
      <c r="A29" s="85">
        <v>6</v>
      </c>
      <c r="B29" s="85"/>
      <c r="C29" s="84" t="s">
        <v>30</v>
      </c>
      <c r="D29" s="85"/>
      <c r="E29" s="80" t="s">
        <v>167</v>
      </c>
      <c r="F29" s="212"/>
      <c r="G29" s="213"/>
      <c r="H29" s="213"/>
      <c r="I29" s="213"/>
      <c r="J29" s="214"/>
      <c r="K29" s="85"/>
      <c r="L29" s="215" t="str">
        <f>IF(COUNTA(C31:E34)&lt;2,"※協力役員のご協力をお願いします","")</f>
        <v>※協力役員のご協力をお願いします</v>
      </c>
      <c r="M29" s="213"/>
      <c r="N29" s="213"/>
      <c r="O29" s="212"/>
      <c r="P29" s="212"/>
      <c r="Q29" s="85"/>
      <c r="R29" s="212"/>
      <c r="S29" s="85"/>
      <c r="T29" s="212"/>
      <c r="V29" s="5"/>
      <c r="W29" s="1"/>
      <c r="Y29" s="5"/>
    </row>
    <row r="30" spans="1:28" ht="15.95" customHeight="1" thickBot="1">
      <c r="B30" s="18" t="s">
        <v>8</v>
      </c>
      <c r="C30" s="299" t="s">
        <v>9</v>
      </c>
      <c r="D30" s="300"/>
      <c r="E30" s="300"/>
      <c r="F30" s="296" t="s">
        <v>2</v>
      </c>
      <c r="G30" s="297"/>
      <c r="H30" s="297"/>
      <c r="I30" s="298"/>
      <c r="J30" s="176" t="s">
        <v>72</v>
      </c>
      <c r="K30" s="301" t="s">
        <v>137</v>
      </c>
      <c r="L30" s="302"/>
      <c r="M30" s="185" t="s">
        <v>185</v>
      </c>
      <c r="N30" s="174" t="s">
        <v>32</v>
      </c>
      <c r="O30" s="175" t="s">
        <v>29</v>
      </c>
      <c r="P30" s="176" t="s">
        <v>36</v>
      </c>
      <c r="Q30" s="177" t="s">
        <v>35</v>
      </c>
      <c r="R30" s="296" t="s">
        <v>10</v>
      </c>
      <c r="S30" s="297"/>
      <c r="T30" s="298"/>
      <c r="U30" s="296" t="s">
        <v>75</v>
      </c>
      <c r="V30" s="297"/>
      <c r="W30" s="298"/>
      <c r="X30"/>
      <c r="AA30" s="1"/>
      <c r="AB30" s="1"/>
    </row>
    <row r="31" spans="1:28" ht="15.95" customHeight="1">
      <c r="B31" s="256">
        <v>1</v>
      </c>
      <c r="C31" s="258"/>
      <c r="D31" s="259"/>
      <c r="E31" s="260"/>
      <c r="F31" s="264"/>
      <c r="G31" s="259"/>
      <c r="H31" s="259"/>
      <c r="I31" s="260"/>
      <c r="J31" s="303"/>
      <c r="K31" s="305"/>
      <c r="L31" s="306"/>
      <c r="M31" s="320" t="str">
        <f>IF(K31="","",ROUNDDOWN((非表示!$B$5-K31)/10000,0))</f>
        <v/>
      </c>
      <c r="N31" s="303"/>
      <c r="O31" s="303"/>
      <c r="P31" s="89"/>
      <c r="Q31" s="190"/>
      <c r="R31" s="311"/>
      <c r="S31" s="312"/>
      <c r="T31" s="313"/>
      <c r="U31" s="264"/>
      <c r="V31" s="259"/>
      <c r="W31" s="309"/>
    </row>
    <row r="32" spans="1:28" ht="15.95" customHeight="1" thickBot="1">
      <c r="B32" s="257"/>
      <c r="C32" s="261"/>
      <c r="D32" s="262"/>
      <c r="E32" s="263"/>
      <c r="F32" s="265"/>
      <c r="G32" s="262"/>
      <c r="H32" s="262"/>
      <c r="I32" s="263"/>
      <c r="J32" s="304"/>
      <c r="K32" s="307"/>
      <c r="L32" s="308"/>
      <c r="M32" s="321"/>
      <c r="N32" s="304"/>
      <c r="O32" s="304"/>
      <c r="P32" s="92"/>
      <c r="Q32" s="191"/>
      <c r="R32" s="314"/>
      <c r="S32" s="315"/>
      <c r="T32" s="316"/>
      <c r="U32" s="265"/>
      <c r="V32" s="262"/>
      <c r="W32" s="310"/>
    </row>
    <row r="33" spans="2:23" ht="15.95" customHeight="1">
      <c r="B33" s="256">
        <v>2</v>
      </c>
      <c r="C33" s="258"/>
      <c r="D33" s="259"/>
      <c r="E33" s="260"/>
      <c r="F33" s="264"/>
      <c r="G33" s="259"/>
      <c r="H33" s="259"/>
      <c r="I33" s="260"/>
      <c r="J33" s="303"/>
      <c r="K33" s="305"/>
      <c r="L33" s="306"/>
      <c r="M33" s="320" t="str">
        <f>IF(K33="","",ROUNDDOWN((非表示!$B$5-K33)/10000,0))</f>
        <v/>
      </c>
      <c r="N33" s="303"/>
      <c r="O33" s="303"/>
      <c r="P33" s="90"/>
      <c r="Q33" s="190"/>
      <c r="R33" s="311"/>
      <c r="S33" s="312"/>
      <c r="T33" s="313"/>
      <c r="U33" s="264"/>
      <c r="V33" s="259"/>
      <c r="W33" s="309"/>
    </row>
    <row r="34" spans="2:23" ht="15.95" customHeight="1" thickBot="1">
      <c r="B34" s="257"/>
      <c r="C34" s="261"/>
      <c r="D34" s="262"/>
      <c r="E34" s="263"/>
      <c r="F34" s="265"/>
      <c r="G34" s="262"/>
      <c r="H34" s="262"/>
      <c r="I34" s="263"/>
      <c r="J34" s="304"/>
      <c r="K34" s="307"/>
      <c r="L34" s="308"/>
      <c r="M34" s="321"/>
      <c r="N34" s="304"/>
      <c r="O34" s="304"/>
      <c r="P34" s="91"/>
      <c r="Q34" s="192"/>
      <c r="R34" s="317"/>
      <c r="S34" s="318"/>
      <c r="T34" s="319"/>
      <c r="U34" s="265"/>
      <c r="V34" s="262"/>
      <c r="W34" s="310"/>
    </row>
    <row r="35" spans="2:23" ht="14.1" customHeight="1"/>
    <row r="36" spans="2:23" ht="14.1" customHeight="1"/>
    <row r="37" spans="2:23" ht="14.1" customHeight="1"/>
    <row r="38" spans="2:23" ht="15" customHeight="1"/>
    <row r="39" spans="2:23" ht="15" customHeight="1"/>
    <row r="40" spans="2:23" ht="15" customHeight="1"/>
    <row r="41" spans="2:23" ht="15" customHeight="1"/>
    <row r="42" spans="2:23" ht="15" customHeight="1"/>
    <row r="43" spans="2:23" ht="15" customHeight="1"/>
    <row r="44" spans="2:23" ht="15" customHeight="1"/>
    <row r="45" spans="2:23" ht="15" customHeight="1"/>
    <row r="46" spans="2:23" ht="15" customHeight="1"/>
    <row r="47" spans="2:23" ht="15" customHeight="1"/>
    <row r="48" spans="2:23" ht="15" customHeight="1"/>
    <row r="49" ht="15" customHeight="1"/>
    <row r="50" ht="15" customHeight="1"/>
    <row r="51" ht="15" customHeight="1"/>
    <row r="52" ht="15" customHeight="1"/>
    <row r="53" ht="15" customHeight="1"/>
    <row r="54" ht="15" customHeight="1"/>
    <row r="55" ht="15" customHeight="1"/>
    <row r="56" ht="15" customHeight="1"/>
  </sheetData>
  <sheetProtection pivotTables="0"/>
  <mergeCells count="59">
    <mergeCell ref="F16:G16"/>
    <mergeCell ref="U14:AA14"/>
    <mergeCell ref="L25:M25"/>
    <mergeCell ref="L23:M23"/>
    <mergeCell ref="L24:M24"/>
    <mergeCell ref="L19:M19"/>
    <mergeCell ref="U15:AA15"/>
    <mergeCell ref="L20:M20"/>
    <mergeCell ref="L21:M21"/>
    <mergeCell ref="L22:M22"/>
    <mergeCell ref="I16:J16"/>
    <mergeCell ref="L16:M16"/>
    <mergeCell ref="J31:J32"/>
    <mergeCell ref="K31:L32"/>
    <mergeCell ref="U33:W34"/>
    <mergeCell ref="R31:T31"/>
    <mergeCell ref="R32:T32"/>
    <mergeCell ref="R33:T33"/>
    <mergeCell ref="R34:T34"/>
    <mergeCell ref="U31:W32"/>
    <mergeCell ref="N31:N32"/>
    <mergeCell ref="N33:N34"/>
    <mergeCell ref="O31:O32"/>
    <mergeCell ref="O33:O34"/>
    <mergeCell ref="M33:M34"/>
    <mergeCell ref="M31:M32"/>
    <mergeCell ref="B33:B34"/>
    <mergeCell ref="C33:E34"/>
    <mergeCell ref="F33:I34"/>
    <mergeCell ref="J33:J34"/>
    <mergeCell ref="K33:L34"/>
    <mergeCell ref="U30:W30"/>
    <mergeCell ref="C30:E30"/>
    <mergeCell ref="F30:I30"/>
    <mergeCell ref="K30:L30"/>
    <mergeCell ref="R30:T30"/>
    <mergeCell ref="B31:B32"/>
    <mergeCell ref="C31:E32"/>
    <mergeCell ref="F31:I32"/>
    <mergeCell ref="U10:AA10"/>
    <mergeCell ref="F7:O7"/>
    <mergeCell ref="F8:O8"/>
    <mergeCell ref="F9:M9"/>
    <mergeCell ref="F10:M10"/>
    <mergeCell ref="F12:G12"/>
    <mergeCell ref="I12:J12"/>
    <mergeCell ref="F13:O13"/>
    <mergeCell ref="F11:G11"/>
    <mergeCell ref="I11:J11"/>
    <mergeCell ref="L11:M11"/>
    <mergeCell ref="F14:M14"/>
    <mergeCell ref="F15:M15"/>
    <mergeCell ref="U7:AA7"/>
    <mergeCell ref="C4:T4"/>
    <mergeCell ref="S1:S3"/>
    <mergeCell ref="AA1:AB1"/>
    <mergeCell ref="AA2:AB3"/>
    <mergeCell ref="W1:Y1"/>
    <mergeCell ref="C5:R5"/>
  </mergeCells>
  <phoneticPr fontId="1"/>
  <dataValidations xWindow="737" yWindow="673" count="8">
    <dataValidation allowBlank="1" showInputMessage="1" showErrorMessage="1" promptTitle="略称名" prompt="各セル１文字のみ入力" sqref="U8:AA8" xr:uid="{D6FD078B-65DE-4938-AD27-D11DF8FBD2D6}"/>
    <dataValidation allowBlank="1" showInputMessage="1" showErrorMessage="1" promptTitle="年齢" prompt="入力不可" sqref="M31 M33" xr:uid="{F863D496-3343-4961-9338-CA4709C74BFF}"/>
    <dataValidation allowBlank="1" showInputMessage="1" showErrorMessage="1" promptTitle="生年月日" prompt="整数８桁で入力" sqref="K31 K33" xr:uid="{69F359A4-FE50-49F3-B476-7511A7380641}"/>
    <dataValidation type="textLength" operator="greaterThan" showInputMessage="1" showErrorMessage="1" errorTitle="空白エラー" error="入力必須です。" sqref="F8 I11 L11 F14 I16 H17:H18 F16 E17:E18 L16 K17:K18 F10:F11 U15" xr:uid="{03BDA0CA-E862-41D3-B735-5D4D72E8847E}">
      <formula1>0</formula1>
    </dataValidation>
    <dataValidation type="textLength" operator="greaterThan" showInputMessage="1" showErrorMessage="1" errorTitle="空欄エラー" error="入力必須です。" sqref="F7 F13 F9 U7 U14" xr:uid="{2AEF37E1-5013-49C4-A2C6-C06400D899E1}">
      <formula1>0</formula1>
    </dataValidation>
    <dataValidation type="whole" allowBlank="1" showInputMessage="1" showErrorMessage="1" sqref="E25 F26 J28" xr:uid="{8459D795-CE29-4F67-BFC7-67566CCCA53C}">
      <formula1>0</formula1>
      <formula2>8</formula2>
    </dataValidation>
    <dataValidation type="textLength" operator="equal" showInputMessage="1" showErrorMessage="1" errorTitle="郵便番号エラー" error="4桁で入力してください。" sqref="K12 I12" xr:uid="{F8F7673D-FDF2-4E36-8A24-025192FCF604}">
      <formula1>4</formula1>
    </dataValidation>
    <dataValidation type="textLength" operator="equal" showInputMessage="1" showErrorMessage="1" errorTitle="郵便番号エラー" error="３桁で入力してください。" sqref="F12 H11:H12" xr:uid="{65F18EAB-5727-40C8-8D15-112C4EC41860}">
      <formula1>3</formula1>
    </dataValidation>
  </dataValidations>
  <pageMargins left="0.39370078740157483" right="0.19685039370078741" top="0.39370078740157483" bottom="0.19685039370078741" header="0" footer="0"/>
  <pageSetup paperSize="9" scale="96" orientation="landscape" r:id="rId1"/>
  <colBreaks count="1" manualBreakCount="1">
    <brk id="28" max="33" man="1"/>
  </colBreaks>
  <drawing r:id="rId2"/>
  <extLst>
    <ext xmlns:x14="http://schemas.microsoft.com/office/spreadsheetml/2009/9/main" uri="{CCE6A557-97BC-4b89-ADB6-D9C93CAAB3DF}">
      <x14:dataValidations xmlns:xm="http://schemas.microsoft.com/office/excel/2006/main" xWindow="737" yWindow="673" count="7">
        <x14:dataValidation type="list" allowBlank="1" showInputMessage="1" showErrorMessage="1" promptTitle="性別" prompt="プルダウンから選択" xr:uid="{B10352A6-2E7D-4801-BD7F-285231448E15}">
          <x14:formula1>
            <xm:f>非表示!$F$1:$F$3</xm:f>
          </x14:formula1>
          <xm:sqref>J31 J33</xm:sqref>
        </x14:dataValidation>
        <x14:dataValidation type="list" allowBlank="1" showInputMessage="1" showErrorMessage="1" promptTitle="役員資格" prompt="プルダウンから選択" xr:uid="{722E251F-5FE9-48B0-983E-D1F2B50F846C}">
          <x14:formula1>
            <xm:f>非表示!$L$1:$L$3</xm:f>
          </x14:formula1>
          <xm:sqref>N31 N33</xm:sqref>
        </x14:dataValidation>
        <x14:dataValidation type="list" allowBlank="1" showInputMessage="1" showErrorMessage="1" promptTitle="参加" prompt="競技にも出場する場合は、「〇」を選択し、_x000a_出場種目の記入も行うこと" xr:uid="{A9C4941D-DF65-43CE-883C-DD0EEBDA8512}">
          <x14:formula1>
            <xm:f>非表示!$N$1:$N$2</xm:f>
          </x14:formula1>
          <xm:sqref>O31 O33</xm:sqref>
        </x14:dataValidation>
        <x14:dataValidation type="list" allowBlank="1" showInputMessage="1" showErrorMessage="1" promptTitle="区分" prompt="参加「〇」の場合、プルダウンから選択_x000a_" xr:uid="{B10006A9-529E-4163-BF9D-0CDB9FE1FFB1}">
          <x14:formula1>
            <xm:f>非表示!$H$1:$H$7</xm:f>
          </x14:formula1>
          <xm:sqref>P31:P34</xm:sqref>
        </x14:dataValidation>
        <x14:dataValidation type="list" allowBlank="1" showInputMessage="1" showErrorMessage="1" promptTitle="種目" prompt="参加「〇」の場合、プルダウンから選択" xr:uid="{35A65144-4A54-48B9-AACA-841EA90F331D}">
          <x14:formula1>
            <xm:f>非表示!$I$1:$I$6</xm:f>
          </x14:formula1>
          <xm:sqref>R31:R34</xm:sqref>
        </x14:dataValidation>
        <x14:dataValidation type="list" allowBlank="1" showInputMessage="1" showErrorMessage="1" promptTitle="リレー参加" prompt="参加「〇」の場合、プルダウンから選択" xr:uid="{AEF91F13-BE18-4CD4-A5F9-BB7394DE8AEE}">
          <x14:formula1>
            <xm:f>非表示!$O$1:$O$4</xm:f>
          </x14:formula1>
          <xm:sqref>U31 U33</xm:sqref>
        </x14:dataValidation>
        <x14:dataValidation type="list" allowBlank="1" showInputMessage="1" showErrorMessage="1" promptTitle="距離" prompt="参加「〇」の場合、プルダウンから選択_x000a_" xr:uid="{6B0B689C-E798-4667-AFD5-738E1B09E775}">
          <x14:formula1>
            <xm:f>非表示!$J$1:$J$4</xm:f>
          </x14:formula1>
          <xm:sqref>Q31:Q34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C8844-4EE6-47D2-B1D4-C9D773897927}">
  <dimension ref="A1:R41"/>
  <sheetViews>
    <sheetView topLeftCell="A7" zoomScaleNormal="100" zoomScaleSheetLayoutView="100" workbookViewId="0">
      <selection activeCell="B12" sqref="B12:D12"/>
    </sheetView>
  </sheetViews>
  <sheetFormatPr defaultRowHeight="18.75"/>
  <cols>
    <col min="1" max="1" width="6.375" style="1" customWidth="1"/>
    <col min="2" max="11" width="6.375" customWidth="1"/>
    <col min="12" max="14" width="2.625" customWidth="1"/>
    <col min="15" max="18" width="2.625" style="1" customWidth="1"/>
    <col min="19" max="19" width="0.875" customWidth="1"/>
  </cols>
  <sheetData>
    <row r="1" spans="1:18" ht="3.95" customHeight="1" thickBot="1"/>
    <row r="2" spans="1:18" ht="21.95" customHeight="1" thickBot="1">
      <c r="A2" s="221" t="s">
        <v>197</v>
      </c>
      <c r="B2" s="205"/>
      <c r="C2" s="205"/>
      <c r="D2" s="205"/>
      <c r="E2" s="222"/>
      <c r="F2" s="356" t="s">
        <v>157</v>
      </c>
      <c r="G2" s="356"/>
      <c r="H2" s="356"/>
      <c r="I2" s="356"/>
      <c r="J2" s="356"/>
      <c r="K2" s="223"/>
      <c r="L2" s="223"/>
      <c r="M2" s="223"/>
      <c r="N2" s="132" t="s">
        <v>198</v>
      </c>
      <c r="O2" s="131"/>
      <c r="P2" s="128" t="s">
        <v>158</v>
      </c>
      <c r="Q2" s="131"/>
      <c r="R2" s="128" t="s">
        <v>146</v>
      </c>
    </row>
    <row r="3" spans="1:18" ht="21.95" customHeight="1">
      <c r="A3" s="224"/>
      <c r="B3" s="85"/>
      <c r="C3" s="85"/>
      <c r="D3" s="85"/>
      <c r="E3" s="85"/>
      <c r="F3" s="85"/>
      <c r="G3" s="85"/>
      <c r="H3" s="85"/>
      <c r="I3" s="85"/>
      <c r="J3" s="85"/>
      <c r="K3" s="85"/>
      <c r="L3" s="85"/>
      <c r="M3" s="85"/>
      <c r="N3" s="225"/>
      <c r="O3" s="226"/>
      <c r="P3" s="124"/>
      <c r="Q3" s="123" t="s">
        <v>147</v>
      </c>
      <c r="R3" s="160">
        <v>1</v>
      </c>
    </row>
    <row r="4" spans="1:18" ht="21.95" customHeight="1">
      <c r="A4" s="224"/>
      <c r="B4" s="227" t="s">
        <v>148</v>
      </c>
      <c r="C4" s="228"/>
      <c r="D4" s="228"/>
      <c r="E4" s="228"/>
      <c r="F4" s="228"/>
      <c r="G4" s="228"/>
      <c r="H4" s="228"/>
      <c r="I4" s="228"/>
      <c r="J4" s="228"/>
      <c r="K4" s="228"/>
      <c r="L4" s="228"/>
      <c r="M4" s="228"/>
      <c r="N4" s="228"/>
      <c r="O4" s="83"/>
      <c r="P4" s="129"/>
      <c r="Q4" s="124"/>
    </row>
    <row r="5" spans="1:18" ht="21.95" customHeight="1">
      <c r="A5" s="121" t="s">
        <v>149</v>
      </c>
      <c r="B5" s="229"/>
      <c r="C5" s="229"/>
      <c r="D5" s="229"/>
      <c r="E5" s="229"/>
      <c r="F5" s="229"/>
      <c r="G5" s="229"/>
      <c r="H5" s="229"/>
      <c r="I5" s="229"/>
      <c r="J5" s="229"/>
      <c r="K5" s="229"/>
      <c r="L5" s="229"/>
      <c r="M5" s="229"/>
      <c r="N5" s="229"/>
      <c r="O5" s="230"/>
      <c r="P5" s="130"/>
    </row>
    <row r="6" spans="1:18" ht="21.95" customHeight="1">
      <c r="A6" s="121" t="s">
        <v>199</v>
      </c>
      <c r="B6" s="229"/>
      <c r="C6" s="229"/>
      <c r="D6" s="229"/>
      <c r="E6" s="229"/>
      <c r="F6" s="229"/>
      <c r="G6" s="229"/>
      <c r="H6" s="229"/>
      <c r="I6" s="229"/>
      <c r="J6" s="229"/>
      <c r="K6" s="229"/>
      <c r="L6" s="229"/>
      <c r="M6" s="229"/>
      <c r="N6" s="229"/>
      <c r="O6" s="230"/>
      <c r="P6" s="130"/>
    </row>
    <row r="7" spans="1:18" ht="21.95" customHeight="1" thickBot="1">
      <c r="A7" s="357" t="s">
        <v>180</v>
      </c>
      <c r="B7" s="357"/>
      <c r="C7" s="357"/>
      <c r="D7" s="357"/>
      <c r="E7" s="357"/>
      <c r="F7" s="357"/>
      <c r="G7" s="357"/>
      <c r="H7" s="357"/>
      <c r="I7" s="357"/>
      <c r="J7" s="357"/>
      <c r="K7" s="357"/>
      <c r="L7" s="357"/>
      <c r="M7" s="357"/>
      <c r="N7" s="357"/>
      <c r="O7" s="357"/>
      <c r="P7" s="357"/>
      <c r="Q7" s="357"/>
      <c r="R7" s="357"/>
    </row>
    <row r="8" spans="1:18" ht="21.95" customHeight="1" thickTop="1" thickBot="1">
      <c r="A8" s="125" t="s">
        <v>150</v>
      </c>
      <c r="B8" s="126"/>
      <c r="C8" s="126"/>
      <c r="D8" s="126"/>
      <c r="E8" s="126"/>
      <c r="F8" s="126"/>
      <c r="G8" s="126"/>
      <c r="H8" s="126"/>
      <c r="I8" s="126"/>
      <c r="J8" s="126"/>
      <c r="K8" s="181" t="s">
        <v>184</v>
      </c>
      <c r="L8" s="377"/>
      <c r="M8" s="377"/>
      <c r="N8" s="377"/>
      <c r="O8" s="158" t="s">
        <v>168</v>
      </c>
      <c r="P8" s="377"/>
      <c r="Q8" s="377"/>
      <c r="R8" s="378"/>
    </row>
    <row r="9" spans="1:18" ht="21.95" customHeight="1" thickTop="1" thickBot="1">
      <c r="A9" s="125" t="s">
        <v>151</v>
      </c>
      <c r="B9" s="126"/>
      <c r="C9" s="126"/>
      <c r="D9" s="126"/>
      <c r="E9" s="126"/>
      <c r="F9" s="126"/>
      <c r="G9" s="126"/>
      <c r="H9" s="126"/>
      <c r="K9" s="365" t="s">
        <v>0</v>
      </c>
      <c r="L9" s="366"/>
      <c r="M9" s="366"/>
      <c r="N9" s="360"/>
      <c r="O9" s="360"/>
      <c r="P9" s="360"/>
      <c r="Q9" s="360"/>
      <c r="R9" s="361"/>
    </row>
    <row r="10" spans="1:18" ht="21.95" customHeight="1" thickTop="1">
      <c r="A10" s="121" t="s">
        <v>152</v>
      </c>
      <c r="B10" s="122"/>
      <c r="C10" s="122"/>
      <c r="D10" s="122"/>
      <c r="E10" s="122"/>
      <c r="F10" s="122"/>
      <c r="G10" s="122"/>
      <c r="H10" s="122"/>
      <c r="J10" s="3"/>
      <c r="K10" s="200" t="s">
        <v>195</v>
      </c>
      <c r="L10" s="98" t="str">
        <f>IF('団体参加 '!U8="","",'団体参加 '!U8)</f>
        <v/>
      </c>
      <c r="M10" s="98" t="str">
        <f>IF('団体参加 '!V8="","",'団体参加 '!V8)</f>
        <v/>
      </c>
      <c r="N10" s="98" t="str">
        <f>IF('団体参加 '!W8="","",'団体参加 '!W8)</f>
        <v/>
      </c>
      <c r="O10" s="98" t="str">
        <f>IF('団体参加 '!X8="","",'団体参加 '!X8)</f>
        <v/>
      </c>
      <c r="P10" s="98" t="str">
        <f>IF('団体参加 '!Y8="","",'団体参加 '!Y8)</f>
        <v/>
      </c>
      <c r="Q10" s="98" t="str">
        <f>IF('団体参加 '!Z8="","",'団体参加 '!Z8)</f>
        <v/>
      </c>
      <c r="R10" s="98" t="str">
        <f>IF('団体参加 '!AA8="","",'団体参加 '!AA8)</f>
        <v/>
      </c>
    </row>
    <row r="11" spans="1:18" ht="21.95" customHeight="1" thickBot="1">
      <c r="A11" s="159" t="s">
        <v>153</v>
      </c>
      <c r="B11" s="350" t="s">
        <v>169</v>
      </c>
      <c r="C11" s="351"/>
      <c r="D11" s="351"/>
      <c r="E11" s="352" t="s">
        <v>170</v>
      </c>
      <c r="F11" s="352"/>
      <c r="G11" s="352"/>
      <c r="H11" s="352"/>
      <c r="I11" s="352"/>
      <c r="J11" s="381" t="s">
        <v>154</v>
      </c>
      <c r="K11" s="351"/>
      <c r="L11" s="382"/>
      <c r="M11" s="362" t="s">
        <v>181</v>
      </c>
      <c r="N11" s="363"/>
      <c r="O11" s="363"/>
      <c r="P11" s="364"/>
      <c r="Q11" s="358" t="s">
        <v>182</v>
      </c>
      <c r="R11" s="359"/>
    </row>
    <row r="12" spans="1:18" ht="21.95" customHeight="1">
      <c r="A12" s="127">
        <v>1</v>
      </c>
      <c r="B12" s="353"/>
      <c r="C12" s="354"/>
      <c r="D12" s="354"/>
      <c r="E12" s="355"/>
      <c r="F12" s="355"/>
      <c r="G12" s="355"/>
      <c r="H12" s="355"/>
      <c r="I12" s="355"/>
      <c r="J12" s="383"/>
      <c r="K12" s="383"/>
      <c r="L12" s="383"/>
      <c r="M12" s="386"/>
      <c r="N12" s="387"/>
      <c r="O12" s="367" t="s">
        <v>155</v>
      </c>
      <c r="P12" s="368"/>
      <c r="Q12" s="374"/>
      <c r="R12" s="375"/>
    </row>
    <row r="13" spans="1:18" ht="21.95" customHeight="1">
      <c r="A13" s="127">
        <v>2</v>
      </c>
      <c r="B13" s="347"/>
      <c r="C13" s="348"/>
      <c r="D13" s="348"/>
      <c r="E13" s="349"/>
      <c r="F13" s="349"/>
      <c r="G13" s="349"/>
      <c r="H13" s="349"/>
      <c r="I13" s="349"/>
      <c r="J13" s="344"/>
      <c r="K13" s="344"/>
      <c r="L13" s="344"/>
      <c r="M13" s="345" t="s">
        <v>156</v>
      </c>
      <c r="N13" s="346"/>
      <c r="O13" s="342"/>
      <c r="P13" s="343"/>
      <c r="Q13" s="340"/>
      <c r="R13" s="341"/>
    </row>
    <row r="14" spans="1:18" ht="21.95" customHeight="1">
      <c r="A14" s="127">
        <v>3</v>
      </c>
      <c r="B14" s="347"/>
      <c r="C14" s="348"/>
      <c r="D14" s="348"/>
      <c r="E14" s="349"/>
      <c r="F14" s="349"/>
      <c r="G14" s="349"/>
      <c r="H14" s="349"/>
      <c r="I14" s="349"/>
      <c r="J14" s="344"/>
      <c r="K14" s="344"/>
      <c r="L14" s="344"/>
      <c r="M14" s="345" t="s">
        <v>156</v>
      </c>
      <c r="N14" s="346"/>
      <c r="O14" s="342"/>
      <c r="P14" s="343"/>
      <c r="Q14" s="340"/>
      <c r="R14" s="341"/>
    </row>
    <row r="15" spans="1:18" ht="21.95" customHeight="1">
      <c r="A15" s="127">
        <v>4</v>
      </c>
      <c r="B15" s="347"/>
      <c r="C15" s="348"/>
      <c r="D15" s="348"/>
      <c r="E15" s="349"/>
      <c r="F15" s="349"/>
      <c r="G15" s="349"/>
      <c r="H15" s="349"/>
      <c r="I15" s="349"/>
      <c r="J15" s="344"/>
      <c r="K15" s="344"/>
      <c r="L15" s="344"/>
      <c r="M15" s="345" t="s">
        <v>156</v>
      </c>
      <c r="N15" s="346"/>
      <c r="O15" s="342"/>
      <c r="P15" s="343"/>
      <c r="Q15" s="340"/>
      <c r="R15" s="341"/>
    </row>
    <row r="16" spans="1:18" ht="21.95" customHeight="1">
      <c r="A16" s="127">
        <v>5</v>
      </c>
      <c r="B16" s="347"/>
      <c r="C16" s="348"/>
      <c r="D16" s="348"/>
      <c r="E16" s="349"/>
      <c r="F16" s="349"/>
      <c r="G16" s="349"/>
      <c r="H16" s="349"/>
      <c r="I16" s="349"/>
      <c r="J16" s="344"/>
      <c r="K16" s="344"/>
      <c r="L16" s="344"/>
      <c r="M16" s="345" t="s">
        <v>156</v>
      </c>
      <c r="N16" s="346"/>
      <c r="O16" s="342"/>
      <c r="P16" s="343"/>
      <c r="Q16" s="340"/>
      <c r="R16" s="341"/>
    </row>
    <row r="17" spans="1:18" ht="21.95" customHeight="1">
      <c r="A17" s="127">
        <v>6</v>
      </c>
      <c r="B17" s="347"/>
      <c r="C17" s="348"/>
      <c r="D17" s="348"/>
      <c r="E17" s="349"/>
      <c r="F17" s="349"/>
      <c r="G17" s="349"/>
      <c r="H17" s="349"/>
      <c r="I17" s="349"/>
      <c r="J17" s="344"/>
      <c r="K17" s="344"/>
      <c r="L17" s="344"/>
      <c r="M17" s="345" t="s">
        <v>156</v>
      </c>
      <c r="N17" s="346"/>
      <c r="O17" s="342"/>
      <c r="P17" s="343"/>
      <c r="Q17" s="340"/>
      <c r="R17" s="341"/>
    </row>
    <row r="18" spans="1:18" ht="21.95" customHeight="1">
      <c r="A18" s="127">
        <v>7</v>
      </c>
      <c r="B18" s="347"/>
      <c r="C18" s="348"/>
      <c r="D18" s="348"/>
      <c r="E18" s="349"/>
      <c r="F18" s="349"/>
      <c r="G18" s="349"/>
      <c r="H18" s="349"/>
      <c r="I18" s="349"/>
      <c r="J18" s="344"/>
      <c r="K18" s="344"/>
      <c r="L18" s="344"/>
      <c r="M18" s="345" t="s">
        <v>156</v>
      </c>
      <c r="N18" s="346"/>
      <c r="O18" s="342"/>
      <c r="P18" s="343"/>
      <c r="Q18" s="340"/>
      <c r="R18" s="341"/>
    </row>
    <row r="19" spans="1:18" ht="21.95" customHeight="1">
      <c r="A19" s="127">
        <v>8</v>
      </c>
      <c r="B19" s="347"/>
      <c r="C19" s="348"/>
      <c r="D19" s="348"/>
      <c r="E19" s="349"/>
      <c r="F19" s="349"/>
      <c r="G19" s="349"/>
      <c r="H19" s="349"/>
      <c r="I19" s="349"/>
      <c r="J19" s="344"/>
      <c r="K19" s="344"/>
      <c r="L19" s="344"/>
      <c r="M19" s="345" t="s">
        <v>156</v>
      </c>
      <c r="N19" s="346"/>
      <c r="O19" s="342"/>
      <c r="P19" s="343"/>
      <c r="Q19" s="340"/>
      <c r="R19" s="341"/>
    </row>
    <row r="20" spans="1:18" ht="21.95" customHeight="1">
      <c r="A20" s="127">
        <v>9</v>
      </c>
      <c r="B20" s="347"/>
      <c r="C20" s="348"/>
      <c r="D20" s="348"/>
      <c r="E20" s="349"/>
      <c r="F20" s="349"/>
      <c r="G20" s="349"/>
      <c r="H20" s="349"/>
      <c r="I20" s="349"/>
      <c r="J20" s="344"/>
      <c r="K20" s="344"/>
      <c r="L20" s="344"/>
      <c r="M20" s="345" t="s">
        <v>156</v>
      </c>
      <c r="N20" s="346"/>
      <c r="O20" s="342"/>
      <c r="P20" s="343"/>
      <c r="Q20" s="340"/>
      <c r="R20" s="341"/>
    </row>
    <row r="21" spans="1:18" ht="21.95" customHeight="1">
      <c r="A21" s="127">
        <v>10</v>
      </c>
      <c r="B21" s="347"/>
      <c r="C21" s="348"/>
      <c r="D21" s="348"/>
      <c r="E21" s="349"/>
      <c r="F21" s="349"/>
      <c r="G21" s="349"/>
      <c r="H21" s="349"/>
      <c r="I21" s="349"/>
      <c r="J21" s="344"/>
      <c r="K21" s="344"/>
      <c r="L21" s="344"/>
      <c r="M21" s="345" t="s">
        <v>156</v>
      </c>
      <c r="N21" s="346"/>
      <c r="O21" s="342"/>
      <c r="P21" s="343"/>
      <c r="Q21" s="340"/>
      <c r="R21" s="341"/>
    </row>
    <row r="22" spans="1:18" ht="21.95" customHeight="1">
      <c r="A22" s="127">
        <v>11</v>
      </c>
      <c r="B22" s="347"/>
      <c r="C22" s="348"/>
      <c r="D22" s="348"/>
      <c r="E22" s="349"/>
      <c r="F22" s="349"/>
      <c r="G22" s="349"/>
      <c r="H22" s="349"/>
      <c r="I22" s="349"/>
      <c r="J22" s="344"/>
      <c r="K22" s="344"/>
      <c r="L22" s="344"/>
      <c r="M22" s="345" t="s">
        <v>156</v>
      </c>
      <c r="N22" s="346"/>
      <c r="O22" s="342"/>
      <c r="P22" s="343"/>
      <c r="Q22" s="340"/>
      <c r="R22" s="341"/>
    </row>
    <row r="23" spans="1:18" ht="21.95" customHeight="1">
      <c r="A23" s="127">
        <v>12</v>
      </c>
      <c r="B23" s="347"/>
      <c r="C23" s="348"/>
      <c r="D23" s="348"/>
      <c r="E23" s="349"/>
      <c r="F23" s="349"/>
      <c r="G23" s="349"/>
      <c r="H23" s="349"/>
      <c r="I23" s="349"/>
      <c r="J23" s="344"/>
      <c r="K23" s="344"/>
      <c r="L23" s="344"/>
      <c r="M23" s="345" t="s">
        <v>156</v>
      </c>
      <c r="N23" s="346"/>
      <c r="O23" s="342"/>
      <c r="P23" s="343"/>
      <c r="Q23" s="340"/>
      <c r="R23" s="341"/>
    </row>
    <row r="24" spans="1:18" ht="21.95" customHeight="1">
      <c r="A24" s="127">
        <v>13</v>
      </c>
      <c r="B24" s="347"/>
      <c r="C24" s="348"/>
      <c r="D24" s="348"/>
      <c r="E24" s="349"/>
      <c r="F24" s="349"/>
      <c r="G24" s="349"/>
      <c r="H24" s="349"/>
      <c r="I24" s="349"/>
      <c r="J24" s="344"/>
      <c r="K24" s="344"/>
      <c r="L24" s="344"/>
      <c r="M24" s="345" t="s">
        <v>156</v>
      </c>
      <c r="N24" s="346"/>
      <c r="O24" s="342"/>
      <c r="P24" s="343"/>
      <c r="Q24" s="340"/>
      <c r="R24" s="341"/>
    </row>
    <row r="25" spans="1:18" ht="21.95" customHeight="1">
      <c r="A25" s="127">
        <v>14</v>
      </c>
      <c r="B25" s="347"/>
      <c r="C25" s="348"/>
      <c r="D25" s="348"/>
      <c r="E25" s="349"/>
      <c r="F25" s="349"/>
      <c r="G25" s="349"/>
      <c r="H25" s="349"/>
      <c r="I25" s="349"/>
      <c r="J25" s="344"/>
      <c r="K25" s="344"/>
      <c r="L25" s="344"/>
      <c r="M25" s="345" t="s">
        <v>156</v>
      </c>
      <c r="N25" s="346"/>
      <c r="O25" s="342"/>
      <c r="P25" s="343"/>
      <c r="Q25" s="340"/>
      <c r="R25" s="341"/>
    </row>
    <row r="26" spans="1:18" ht="21.95" customHeight="1">
      <c r="A26" s="127">
        <v>15</v>
      </c>
      <c r="B26" s="347"/>
      <c r="C26" s="348"/>
      <c r="D26" s="348"/>
      <c r="E26" s="349"/>
      <c r="F26" s="349"/>
      <c r="G26" s="349"/>
      <c r="H26" s="349"/>
      <c r="I26" s="349"/>
      <c r="J26" s="344"/>
      <c r="K26" s="344"/>
      <c r="L26" s="344"/>
      <c r="M26" s="345" t="s">
        <v>156</v>
      </c>
      <c r="N26" s="346"/>
      <c r="O26" s="342"/>
      <c r="P26" s="343"/>
      <c r="Q26" s="340"/>
      <c r="R26" s="341"/>
    </row>
    <row r="27" spans="1:18" ht="21.95" customHeight="1">
      <c r="A27" s="127">
        <v>16</v>
      </c>
      <c r="B27" s="347"/>
      <c r="C27" s="348"/>
      <c r="D27" s="348"/>
      <c r="E27" s="349"/>
      <c r="F27" s="349"/>
      <c r="G27" s="349"/>
      <c r="H27" s="349"/>
      <c r="I27" s="349"/>
      <c r="J27" s="344"/>
      <c r="K27" s="344"/>
      <c r="L27" s="344"/>
      <c r="M27" s="345" t="s">
        <v>156</v>
      </c>
      <c r="N27" s="346"/>
      <c r="O27" s="342"/>
      <c r="P27" s="343"/>
      <c r="Q27" s="340"/>
      <c r="R27" s="341"/>
    </row>
    <row r="28" spans="1:18" ht="21.95" customHeight="1">
      <c r="A28" s="127">
        <v>17</v>
      </c>
      <c r="B28" s="347"/>
      <c r="C28" s="348"/>
      <c r="D28" s="348"/>
      <c r="E28" s="349"/>
      <c r="F28" s="349"/>
      <c r="G28" s="349"/>
      <c r="H28" s="349"/>
      <c r="I28" s="349"/>
      <c r="J28" s="344"/>
      <c r="K28" s="344"/>
      <c r="L28" s="344"/>
      <c r="M28" s="345" t="s">
        <v>156</v>
      </c>
      <c r="N28" s="346"/>
      <c r="O28" s="342"/>
      <c r="P28" s="343"/>
      <c r="Q28" s="340"/>
      <c r="R28" s="341"/>
    </row>
    <row r="29" spans="1:18" ht="21.95" customHeight="1">
      <c r="A29" s="127">
        <v>18</v>
      </c>
      <c r="B29" s="347"/>
      <c r="C29" s="348"/>
      <c r="D29" s="348"/>
      <c r="E29" s="349"/>
      <c r="F29" s="349"/>
      <c r="G29" s="349"/>
      <c r="H29" s="349"/>
      <c r="I29" s="349"/>
      <c r="J29" s="344"/>
      <c r="K29" s="344"/>
      <c r="L29" s="344"/>
      <c r="M29" s="345" t="s">
        <v>156</v>
      </c>
      <c r="N29" s="346"/>
      <c r="O29" s="342"/>
      <c r="P29" s="343"/>
      <c r="Q29" s="340"/>
      <c r="R29" s="341"/>
    </row>
    <row r="30" spans="1:18" ht="21.95" customHeight="1">
      <c r="A30" s="127">
        <v>19</v>
      </c>
      <c r="B30" s="347"/>
      <c r="C30" s="348"/>
      <c r="D30" s="348"/>
      <c r="E30" s="349"/>
      <c r="F30" s="349"/>
      <c r="G30" s="349"/>
      <c r="H30" s="349"/>
      <c r="I30" s="349"/>
      <c r="J30" s="344"/>
      <c r="K30" s="344"/>
      <c r="L30" s="344"/>
      <c r="M30" s="345" t="s">
        <v>156</v>
      </c>
      <c r="N30" s="346"/>
      <c r="O30" s="342"/>
      <c r="P30" s="343"/>
      <c r="Q30" s="340"/>
      <c r="R30" s="341"/>
    </row>
    <row r="31" spans="1:18" ht="21.95" customHeight="1">
      <c r="A31" s="127">
        <v>20</v>
      </c>
      <c r="B31" s="347"/>
      <c r="C31" s="348"/>
      <c r="D31" s="348"/>
      <c r="E31" s="349"/>
      <c r="F31" s="349"/>
      <c r="G31" s="349"/>
      <c r="H31" s="349"/>
      <c r="I31" s="349"/>
      <c r="J31" s="344"/>
      <c r="K31" s="344"/>
      <c r="L31" s="344"/>
      <c r="M31" s="345" t="s">
        <v>156</v>
      </c>
      <c r="N31" s="346"/>
      <c r="O31" s="342"/>
      <c r="P31" s="343"/>
      <c r="Q31" s="340"/>
      <c r="R31" s="341"/>
    </row>
    <row r="32" spans="1:18" ht="21.95" customHeight="1">
      <c r="A32" s="127">
        <v>21</v>
      </c>
      <c r="B32" s="347"/>
      <c r="C32" s="348"/>
      <c r="D32" s="348"/>
      <c r="E32" s="349"/>
      <c r="F32" s="349"/>
      <c r="G32" s="349"/>
      <c r="H32" s="349"/>
      <c r="I32" s="349"/>
      <c r="J32" s="344"/>
      <c r="K32" s="344"/>
      <c r="L32" s="344"/>
      <c r="M32" s="345" t="s">
        <v>156</v>
      </c>
      <c r="N32" s="346"/>
      <c r="O32" s="342"/>
      <c r="P32" s="343"/>
      <c r="Q32" s="340"/>
      <c r="R32" s="341"/>
    </row>
    <row r="33" spans="1:18" ht="21.95" customHeight="1">
      <c r="A33" s="127">
        <v>22</v>
      </c>
      <c r="B33" s="347"/>
      <c r="C33" s="348"/>
      <c r="D33" s="348"/>
      <c r="E33" s="349"/>
      <c r="F33" s="349"/>
      <c r="G33" s="349"/>
      <c r="H33" s="349"/>
      <c r="I33" s="349"/>
      <c r="J33" s="344"/>
      <c r="K33" s="344"/>
      <c r="L33" s="344"/>
      <c r="M33" s="345" t="s">
        <v>156</v>
      </c>
      <c r="N33" s="346"/>
      <c r="O33" s="342"/>
      <c r="P33" s="343"/>
      <c r="Q33" s="340"/>
      <c r="R33" s="341"/>
    </row>
    <row r="34" spans="1:18" ht="21.95" customHeight="1">
      <c r="A34" s="127">
        <v>23</v>
      </c>
      <c r="B34" s="347"/>
      <c r="C34" s="348"/>
      <c r="D34" s="348"/>
      <c r="E34" s="349"/>
      <c r="F34" s="349"/>
      <c r="G34" s="349"/>
      <c r="H34" s="349"/>
      <c r="I34" s="349"/>
      <c r="J34" s="344"/>
      <c r="K34" s="344"/>
      <c r="L34" s="344"/>
      <c r="M34" s="345" t="s">
        <v>156</v>
      </c>
      <c r="N34" s="346"/>
      <c r="O34" s="342"/>
      <c r="P34" s="343"/>
      <c r="Q34" s="340"/>
      <c r="R34" s="341"/>
    </row>
    <row r="35" spans="1:18" ht="21.95" customHeight="1">
      <c r="A35" s="127">
        <v>24</v>
      </c>
      <c r="B35" s="347"/>
      <c r="C35" s="348"/>
      <c r="D35" s="348"/>
      <c r="E35" s="349"/>
      <c r="F35" s="349"/>
      <c r="G35" s="349"/>
      <c r="H35" s="349"/>
      <c r="I35" s="349"/>
      <c r="J35" s="344"/>
      <c r="K35" s="344"/>
      <c r="L35" s="344"/>
      <c r="M35" s="345" t="s">
        <v>156</v>
      </c>
      <c r="N35" s="346"/>
      <c r="O35" s="342"/>
      <c r="P35" s="343"/>
      <c r="Q35" s="340"/>
      <c r="R35" s="341"/>
    </row>
    <row r="36" spans="1:18" ht="21.95" customHeight="1" thickBot="1">
      <c r="A36" s="127">
        <v>25</v>
      </c>
      <c r="B36" s="370"/>
      <c r="C36" s="371"/>
      <c r="D36" s="371"/>
      <c r="E36" s="369"/>
      <c r="F36" s="369"/>
      <c r="G36" s="369"/>
      <c r="H36" s="369"/>
      <c r="I36" s="369"/>
      <c r="J36" s="376"/>
      <c r="K36" s="376"/>
      <c r="L36" s="376"/>
      <c r="M36" s="379" t="s">
        <v>156</v>
      </c>
      <c r="N36" s="380"/>
      <c r="O36" s="384"/>
      <c r="P36" s="385"/>
      <c r="Q36" s="372"/>
      <c r="R36" s="373"/>
    </row>
    <row r="37" spans="1:18" ht="21.95" customHeight="1">
      <c r="B37" s="162"/>
    </row>
    <row r="38" spans="1:18" ht="21.95" customHeight="1"/>
    <row r="39" spans="1:18" ht="21.95" customHeight="1"/>
    <row r="40" spans="1:18" ht="21.95" customHeight="1"/>
    <row r="41" spans="1:18" ht="21.95" customHeight="1"/>
  </sheetData>
  <mergeCells count="161">
    <mergeCell ref="J35:L35"/>
    <mergeCell ref="J36:L36"/>
    <mergeCell ref="P8:R8"/>
    <mergeCell ref="L8:N8"/>
    <mergeCell ref="M31:N31"/>
    <mergeCell ref="M32:N32"/>
    <mergeCell ref="M33:N33"/>
    <mergeCell ref="M34:N34"/>
    <mergeCell ref="M35:N35"/>
    <mergeCell ref="M36:N36"/>
    <mergeCell ref="J11:L11"/>
    <mergeCell ref="J12:L12"/>
    <mergeCell ref="J13:L13"/>
    <mergeCell ref="J14:L14"/>
    <mergeCell ref="J15:L15"/>
    <mergeCell ref="J16:L16"/>
    <mergeCell ref="J17:L17"/>
    <mergeCell ref="J18:L18"/>
    <mergeCell ref="O36:P36"/>
    <mergeCell ref="M12:N12"/>
    <mergeCell ref="O13:P13"/>
    <mergeCell ref="O14:P14"/>
    <mergeCell ref="O15:P15"/>
    <mergeCell ref="O26:P26"/>
    <mergeCell ref="Q36:R36"/>
    <mergeCell ref="Q12:R12"/>
    <mergeCell ref="O31:P31"/>
    <mergeCell ref="Q31:R31"/>
    <mergeCell ref="O35:P35"/>
    <mergeCell ref="Q35:R35"/>
    <mergeCell ref="O33:P33"/>
    <mergeCell ref="Q33:R33"/>
    <mergeCell ref="Q22:R22"/>
    <mergeCell ref="Q29:R29"/>
    <mergeCell ref="O22:P22"/>
    <mergeCell ref="O23:P23"/>
    <mergeCell ref="O18:P18"/>
    <mergeCell ref="O19:P19"/>
    <mergeCell ref="O20:P20"/>
    <mergeCell ref="O21:P21"/>
    <mergeCell ref="Q23:R23"/>
    <mergeCell ref="Q24:R24"/>
    <mergeCell ref="Q25:R25"/>
    <mergeCell ref="O34:P34"/>
    <mergeCell ref="Q34:R34"/>
    <mergeCell ref="O32:P32"/>
    <mergeCell ref="Q27:R27"/>
    <mergeCell ref="Q28:R28"/>
    <mergeCell ref="B27:D27"/>
    <mergeCell ref="E28:I28"/>
    <mergeCell ref="E29:I29"/>
    <mergeCell ref="B28:D28"/>
    <mergeCell ref="B29:D29"/>
    <mergeCell ref="E30:I30"/>
    <mergeCell ref="E27:I27"/>
    <mergeCell ref="Q32:R32"/>
    <mergeCell ref="Q30:R30"/>
    <mergeCell ref="O27:P27"/>
    <mergeCell ref="O28:P28"/>
    <mergeCell ref="J30:L30"/>
    <mergeCell ref="J31:L31"/>
    <mergeCell ref="J32:L32"/>
    <mergeCell ref="O24:P24"/>
    <mergeCell ref="O25:P25"/>
    <mergeCell ref="Q26:R26"/>
    <mergeCell ref="J33:L33"/>
    <mergeCell ref="J34:L34"/>
    <mergeCell ref="E36:I36"/>
    <mergeCell ref="B30:D30"/>
    <mergeCell ref="B36:D36"/>
    <mergeCell ref="B31:D31"/>
    <mergeCell ref="B33:D33"/>
    <mergeCell ref="B35:D35"/>
    <mergeCell ref="B32:D32"/>
    <mergeCell ref="E32:I32"/>
    <mergeCell ref="B34:D34"/>
    <mergeCell ref="E34:I34"/>
    <mergeCell ref="E31:I31"/>
    <mergeCell ref="E33:I33"/>
    <mergeCell ref="E35:I35"/>
    <mergeCell ref="M24:N24"/>
    <mergeCell ref="M25:N25"/>
    <mergeCell ref="M26:N26"/>
    <mergeCell ref="M27:N27"/>
    <mergeCell ref="M28:N28"/>
    <mergeCell ref="M29:N29"/>
    <mergeCell ref="F2:J2"/>
    <mergeCell ref="A7:R7"/>
    <mergeCell ref="Q11:R11"/>
    <mergeCell ref="N9:R9"/>
    <mergeCell ref="E13:I13"/>
    <mergeCell ref="E14:I14"/>
    <mergeCell ref="E15:I15"/>
    <mergeCell ref="E16:I16"/>
    <mergeCell ref="E17:I17"/>
    <mergeCell ref="M17:N17"/>
    <mergeCell ref="M11:P11"/>
    <mergeCell ref="M13:N13"/>
    <mergeCell ref="K9:M9"/>
    <mergeCell ref="Q13:R13"/>
    <mergeCell ref="Q14:R14"/>
    <mergeCell ref="Q15:R15"/>
    <mergeCell ref="M14:N14"/>
    <mergeCell ref="M15:N15"/>
    <mergeCell ref="M16:N16"/>
    <mergeCell ref="O16:P16"/>
    <mergeCell ref="O17:P17"/>
    <mergeCell ref="Q16:R16"/>
    <mergeCell ref="Q17:R17"/>
    <mergeCell ref="O12:P12"/>
    <mergeCell ref="E18:I18"/>
    <mergeCell ref="E19:I19"/>
    <mergeCell ref="B19:D19"/>
    <mergeCell ref="E20:I20"/>
    <mergeCell ref="E21:I21"/>
    <mergeCell ref="B20:D20"/>
    <mergeCell ref="B11:D11"/>
    <mergeCell ref="E11:I11"/>
    <mergeCell ref="B12:D12"/>
    <mergeCell ref="B13:D13"/>
    <mergeCell ref="B14:D14"/>
    <mergeCell ref="B15:D15"/>
    <mergeCell ref="B16:D16"/>
    <mergeCell ref="B17:D17"/>
    <mergeCell ref="B18:D18"/>
    <mergeCell ref="E12:I12"/>
    <mergeCell ref="B21:D21"/>
    <mergeCell ref="B22:D22"/>
    <mergeCell ref="B23:D23"/>
    <mergeCell ref="E24:I24"/>
    <mergeCell ref="E25:I25"/>
    <mergeCell ref="B24:D24"/>
    <mergeCell ref="B25:D25"/>
    <mergeCell ref="E26:I26"/>
    <mergeCell ref="B26:D26"/>
    <mergeCell ref="E22:I22"/>
    <mergeCell ref="E23:I23"/>
    <mergeCell ref="Q18:R18"/>
    <mergeCell ref="Q19:R19"/>
    <mergeCell ref="Q20:R20"/>
    <mergeCell ref="Q21:R21"/>
    <mergeCell ref="O29:P29"/>
    <mergeCell ref="O30:P30"/>
    <mergeCell ref="J29:L29"/>
    <mergeCell ref="J28:L28"/>
    <mergeCell ref="M22:N22"/>
    <mergeCell ref="J19:L19"/>
    <mergeCell ref="J20:L20"/>
    <mergeCell ref="J21:L21"/>
    <mergeCell ref="J22:L22"/>
    <mergeCell ref="J23:L23"/>
    <mergeCell ref="J24:L24"/>
    <mergeCell ref="J25:L25"/>
    <mergeCell ref="J26:L26"/>
    <mergeCell ref="J27:L27"/>
    <mergeCell ref="M19:N19"/>
    <mergeCell ref="M20:N20"/>
    <mergeCell ref="M21:N21"/>
    <mergeCell ref="M18:N18"/>
    <mergeCell ref="M30:N30"/>
    <mergeCell ref="M23:N23"/>
  </mergeCells>
  <phoneticPr fontId="1"/>
  <pageMargins left="0.43307086614173229" right="0.23622047244094491" top="0.35433070866141736" bottom="0.15748031496062992" header="0.31496062992125984" footer="0.31496062992125984"/>
  <pageSetup paperSize="9" scale="99" orientation="portrait" r:id="rId1"/>
  <colBreaks count="1" manualBreakCount="1">
    <brk id="18" max="3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E1D8DC39-FFC6-48D5-B905-0AD2295385D5}">
          <x14:formula1>
            <xm:f>非表示!$N$2:$N$3</xm:f>
          </x14:formula1>
          <xm:sqref>Q12:R36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FAD98-97DE-4419-9161-C6D7B34D1E8A}">
  <dimension ref="A1:R37"/>
  <sheetViews>
    <sheetView topLeftCell="A6" zoomScaleNormal="100" zoomScaleSheetLayoutView="100" workbookViewId="0">
      <selection activeCell="B12" sqref="B12:D12"/>
    </sheetView>
  </sheetViews>
  <sheetFormatPr defaultRowHeight="18.75"/>
  <cols>
    <col min="1" max="1" width="6.375" style="1" customWidth="1"/>
    <col min="2" max="11" width="6.375" customWidth="1"/>
    <col min="12" max="14" width="2.625" customWidth="1"/>
    <col min="15" max="18" width="2.625" style="1" customWidth="1"/>
    <col min="19" max="19" width="0.875" customWidth="1"/>
  </cols>
  <sheetData>
    <row r="1" spans="1:18" ht="3.95" customHeight="1" thickBot="1"/>
    <row r="2" spans="1:18" ht="21.95" customHeight="1" thickBot="1">
      <c r="A2" s="221" t="s">
        <v>197</v>
      </c>
      <c r="B2" s="205"/>
      <c r="C2" s="205"/>
      <c r="D2" s="205"/>
      <c r="E2" s="222"/>
      <c r="F2" s="356" t="s">
        <v>157</v>
      </c>
      <c r="G2" s="356"/>
      <c r="H2" s="356"/>
      <c r="I2" s="356"/>
      <c r="J2" s="356"/>
      <c r="K2" s="223"/>
      <c r="M2" s="132"/>
      <c r="N2" s="132" t="s">
        <v>198</v>
      </c>
      <c r="O2" s="131"/>
      <c r="P2" s="128" t="s">
        <v>158</v>
      </c>
      <c r="Q2" s="131"/>
      <c r="R2" s="128" t="s">
        <v>146</v>
      </c>
    </row>
    <row r="3" spans="1:18" ht="21.95" customHeight="1">
      <c r="A3" s="224"/>
      <c r="B3" s="85"/>
      <c r="C3" s="85"/>
      <c r="D3" s="85"/>
      <c r="E3" s="85"/>
      <c r="F3" s="85"/>
      <c r="G3" s="85"/>
      <c r="H3" s="85"/>
      <c r="I3" s="85"/>
      <c r="J3" s="85"/>
      <c r="K3" s="85"/>
      <c r="L3" s="225"/>
      <c r="M3" s="225"/>
      <c r="N3" s="225"/>
      <c r="O3" s="226"/>
      <c r="P3" s="226"/>
      <c r="Q3" s="231" t="s">
        <v>147</v>
      </c>
      <c r="R3" s="232">
        <v>2</v>
      </c>
    </row>
    <row r="4" spans="1:18" ht="21.95" customHeight="1">
      <c r="A4" s="224"/>
      <c r="B4" s="227" t="s">
        <v>148</v>
      </c>
      <c r="C4" s="228"/>
      <c r="D4" s="228"/>
      <c r="E4" s="228"/>
      <c r="F4" s="228"/>
      <c r="G4" s="228"/>
      <c r="H4" s="228"/>
      <c r="I4" s="228"/>
      <c r="J4" s="228"/>
      <c r="K4" s="228"/>
      <c r="L4" s="228"/>
      <c r="M4" s="228"/>
      <c r="N4" s="228"/>
      <c r="O4" s="83"/>
      <c r="P4" s="83"/>
      <c r="Q4" s="226"/>
      <c r="R4" s="213"/>
    </row>
    <row r="5" spans="1:18" ht="21.95" customHeight="1">
      <c r="A5" s="121" t="s">
        <v>149</v>
      </c>
      <c r="B5" s="229"/>
      <c r="C5" s="229"/>
      <c r="D5" s="229"/>
      <c r="E5" s="229"/>
      <c r="F5" s="229"/>
      <c r="G5" s="229"/>
      <c r="H5" s="229"/>
      <c r="I5" s="229"/>
      <c r="J5" s="229"/>
      <c r="K5" s="229"/>
      <c r="L5" s="229"/>
      <c r="M5" s="229"/>
      <c r="N5" s="229"/>
      <c r="O5" s="230"/>
      <c r="P5" s="230"/>
      <c r="Q5" s="213"/>
      <c r="R5" s="213"/>
    </row>
    <row r="6" spans="1:18" ht="21.95" customHeight="1">
      <c r="A6" s="121" t="s">
        <v>199</v>
      </c>
      <c r="B6" s="229"/>
      <c r="C6" s="229"/>
      <c r="D6" s="229"/>
      <c r="E6" s="229"/>
      <c r="F6" s="229"/>
      <c r="G6" s="229"/>
      <c r="H6" s="229"/>
      <c r="I6" s="229"/>
      <c r="J6" s="229"/>
      <c r="K6" s="229"/>
      <c r="L6" s="229"/>
      <c r="M6" s="229"/>
      <c r="N6" s="229"/>
      <c r="O6" s="230"/>
      <c r="P6" s="230"/>
      <c r="Q6" s="213"/>
      <c r="R6" s="213"/>
    </row>
    <row r="7" spans="1:18" ht="21.95" customHeight="1" thickBot="1">
      <c r="A7" s="357" t="s">
        <v>180</v>
      </c>
      <c r="B7" s="357"/>
      <c r="C7" s="357"/>
      <c r="D7" s="357"/>
      <c r="E7" s="357"/>
      <c r="F7" s="357"/>
      <c r="G7" s="357"/>
      <c r="H7" s="357"/>
      <c r="I7" s="357"/>
      <c r="J7" s="357"/>
      <c r="K7" s="357"/>
      <c r="L7" s="357"/>
      <c r="M7" s="357"/>
      <c r="N7" s="357"/>
      <c r="O7" s="357"/>
      <c r="P7" s="357"/>
      <c r="Q7" s="357"/>
      <c r="R7" s="357"/>
    </row>
    <row r="8" spans="1:18" ht="21.95" customHeight="1" thickTop="1" thickBot="1">
      <c r="A8" s="125" t="s">
        <v>150</v>
      </c>
      <c r="B8" s="126"/>
      <c r="C8" s="126"/>
      <c r="D8" s="126"/>
      <c r="E8" s="126"/>
      <c r="F8" s="126"/>
      <c r="G8" s="126"/>
      <c r="H8" s="126"/>
      <c r="I8" s="126"/>
      <c r="J8" s="126"/>
      <c r="K8" s="181" t="s">
        <v>184</v>
      </c>
      <c r="L8" s="377"/>
      <c r="M8" s="377"/>
      <c r="N8" s="377"/>
      <c r="O8" s="158" t="s">
        <v>168</v>
      </c>
      <c r="P8" s="377"/>
      <c r="Q8" s="377"/>
      <c r="R8" s="378"/>
    </row>
    <row r="9" spans="1:18" ht="21.95" customHeight="1" thickTop="1" thickBot="1">
      <c r="A9" s="125" t="s">
        <v>151</v>
      </c>
      <c r="B9" s="126"/>
      <c r="C9" s="126"/>
      <c r="D9" s="126"/>
      <c r="E9" s="126"/>
      <c r="F9" s="126"/>
      <c r="G9" s="126"/>
      <c r="H9" s="126"/>
      <c r="K9" s="365" t="s">
        <v>0</v>
      </c>
      <c r="L9" s="366"/>
      <c r="M9" s="366"/>
      <c r="N9" s="360"/>
      <c r="O9" s="360"/>
      <c r="P9" s="360"/>
      <c r="Q9" s="360"/>
      <c r="R9" s="361"/>
    </row>
    <row r="10" spans="1:18" ht="21.95" customHeight="1" thickTop="1">
      <c r="A10" s="121" t="s">
        <v>152</v>
      </c>
      <c r="B10" s="122"/>
      <c r="C10" s="122"/>
      <c r="D10" s="122"/>
      <c r="E10" s="122"/>
      <c r="F10" s="122"/>
      <c r="G10" s="122"/>
      <c r="H10" s="122"/>
      <c r="I10" s="182"/>
      <c r="J10" s="3"/>
      <c r="K10" s="200" t="s">
        <v>195</v>
      </c>
      <c r="L10" s="98" t="str">
        <f>IF('団体参加 '!U8="","",'団体参加 '!U8)</f>
        <v/>
      </c>
      <c r="M10" s="97" t="str">
        <f>IF('団体参加 '!V8="","",'団体参加 '!V8)</f>
        <v/>
      </c>
      <c r="N10" s="97" t="str">
        <f>IF('団体参加 '!W8="","",'団体参加 '!W8)</f>
        <v/>
      </c>
      <c r="O10" s="97" t="str">
        <f>IF('団体参加 '!X8="","",'団体参加 '!X8)</f>
        <v/>
      </c>
      <c r="P10" s="97" t="str">
        <f>IF('団体参加 '!Y8="","",'団体参加 '!Y8)</f>
        <v/>
      </c>
      <c r="Q10" s="97" t="str">
        <f>IF('団体参加 '!Z8="","",'団体参加 '!Z8)</f>
        <v/>
      </c>
      <c r="R10" s="97" t="str">
        <f>IF('団体参加 '!AA8="","",'団体参加 '!AA8)</f>
        <v/>
      </c>
    </row>
    <row r="11" spans="1:18" ht="21.95" customHeight="1" thickBot="1">
      <c r="A11" s="159" t="s">
        <v>8</v>
      </c>
      <c r="B11" s="350" t="s">
        <v>169</v>
      </c>
      <c r="C11" s="351"/>
      <c r="D11" s="351"/>
      <c r="E11" s="352" t="s">
        <v>170</v>
      </c>
      <c r="F11" s="352"/>
      <c r="G11" s="352"/>
      <c r="H11" s="352"/>
      <c r="I11" s="352"/>
      <c r="J11" s="402" t="s">
        <v>154</v>
      </c>
      <c r="K11" s="402"/>
      <c r="L11" s="402"/>
      <c r="M11" s="363" t="s">
        <v>181</v>
      </c>
      <c r="N11" s="363"/>
      <c r="O11" s="363"/>
      <c r="P11" s="364"/>
      <c r="Q11" s="358" t="s">
        <v>182</v>
      </c>
      <c r="R11" s="359"/>
    </row>
    <row r="12" spans="1:18" ht="21.95" customHeight="1">
      <c r="A12" s="127">
        <v>26</v>
      </c>
      <c r="B12" s="353"/>
      <c r="C12" s="354"/>
      <c r="D12" s="354"/>
      <c r="E12" s="389"/>
      <c r="F12" s="389"/>
      <c r="G12" s="389"/>
      <c r="H12" s="389"/>
      <c r="I12" s="389"/>
      <c r="J12" s="403"/>
      <c r="K12" s="404"/>
      <c r="L12" s="405"/>
      <c r="M12" s="400" t="s">
        <v>156</v>
      </c>
      <c r="N12" s="400"/>
      <c r="O12" s="386"/>
      <c r="P12" s="390"/>
      <c r="Q12" s="391"/>
      <c r="R12" s="392"/>
    </row>
    <row r="13" spans="1:18" ht="21.95" customHeight="1">
      <c r="A13" s="127">
        <v>27</v>
      </c>
      <c r="B13" s="393"/>
      <c r="C13" s="394"/>
      <c r="D13" s="394"/>
      <c r="E13" s="395"/>
      <c r="F13" s="395"/>
      <c r="G13" s="395"/>
      <c r="H13" s="395"/>
      <c r="I13" s="395"/>
      <c r="J13" s="344"/>
      <c r="K13" s="344"/>
      <c r="L13" s="344"/>
      <c r="M13" s="388" t="s">
        <v>156</v>
      </c>
      <c r="N13" s="388"/>
      <c r="O13" s="396"/>
      <c r="P13" s="397"/>
      <c r="Q13" s="398"/>
      <c r="R13" s="399"/>
    </row>
    <row r="14" spans="1:18" ht="21.95" customHeight="1">
      <c r="A14" s="127">
        <v>28</v>
      </c>
      <c r="B14" s="347"/>
      <c r="C14" s="348"/>
      <c r="D14" s="348"/>
      <c r="E14" s="349"/>
      <c r="F14" s="349"/>
      <c r="G14" s="349"/>
      <c r="H14" s="349"/>
      <c r="I14" s="349"/>
      <c r="J14" s="344"/>
      <c r="K14" s="344"/>
      <c r="L14" s="344"/>
      <c r="M14" s="388" t="s">
        <v>156</v>
      </c>
      <c r="N14" s="388"/>
      <c r="O14" s="342"/>
      <c r="P14" s="343"/>
      <c r="Q14" s="340"/>
      <c r="R14" s="341"/>
    </row>
    <row r="15" spans="1:18" ht="21.95" customHeight="1">
      <c r="A15" s="127">
        <v>29</v>
      </c>
      <c r="B15" s="347"/>
      <c r="C15" s="348"/>
      <c r="D15" s="348"/>
      <c r="E15" s="349"/>
      <c r="F15" s="349"/>
      <c r="G15" s="349"/>
      <c r="H15" s="349"/>
      <c r="I15" s="349"/>
      <c r="J15" s="344"/>
      <c r="K15" s="344"/>
      <c r="L15" s="344"/>
      <c r="M15" s="388" t="s">
        <v>156</v>
      </c>
      <c r="N15" s="388"/>
      <c r="O15" s="342"/>
      <c r="P15" s="343"/>
      <c r="Q15" s="340"/>
      <c r="R15" s="341"/>
    </row>
    <row r="16" spans="1:18" ht="21.95" customHeight="1">
      <c r="A16" s="127">
        <v>30</v>
      </c>
      <c r="B16" s="347"/>
      <c r="C16" s="348"/>
      <c r="D16" s="348"/>
      <c r="E16" s="349"/>
      <c r="F16" s="349"/>
      <c r="G16" s="349"/>
      <c r="H16" s="349"/>
      <c r="I16" s="349"/>
      <c r="J16" s="344"/>
      <c r="K16" s="344"/>
      <c r="L16" s="344"/>
      <c r="M16" s="388" t="s">
        <v>156</v>
      </c>
      <c r="N16" s="388"/>
      <c r="O16" s="342"/>
      <c r="P16" s="343"/>
      <c r="Q16" s="340"/>
      <c r="R16" s="341"/>
    </row>
    <row r="17" spans="1:18" ht="21.95" customHeight="1">
      <c r="A17" s="127">
        <v>31</v>
      </c>
      <c r="B17" s="347"/>
      <c r="C17" s="348"/>
      <c r="D17" s="348"/>
      <c r="E17" s="349"/>
      <c r="F17" s="349"/>
      <c r="G17" s="349"/>
      <c r="H17" s="349"/>
      <c r="I17" s="349"/>
      <c r="J17" s="344"/>
      <c r="K17" s="344"/>
      <c r="L17" s="344"/>
      <c r="M17" s="388" t="s">
        <v>156</v>
      </c>
      <c r="N17" s="388"/>
      <c r="O17" s="342"/>
      <c r="P17" s="343"/>
      <c r="Q17" s="340"/>
      <c r="R17" s="341"/>
    </row>
    <row r="18" spans="1:18" ht="21.95" customHeight="1">
      <c r="A18" s="127">
        <v>32</v>
      </c>
      <c r="B18" s="347"/>
      <c r="C18" s="348"/>
      <c r="D18" s="348"/>
      <c r="E18" s="349"/>
      <c r="F18" s="349"/>
      <c r="G18" s="349"/>
      <c r="H18" s="349"/>
      <c r="I18" s="349"/>
      <c r="J18" s="344"/>
      <c r="K18" s="344"/>
      <c r="L18" s="344"/>
      <c r="M18" s="388" t="s">
        <v>156</v>
      </c>
      <c r="N18" s="388"/>
      <c r="O18" s="342"/>
      <c r="P18" s="343"/>
      <c r="Q18" s="340"/>
      <c r="R18" s="341"/>
    </row>
    <row r="19" spans="1:18" ht="21.95" customHeight="1">
      <c r="A19" s="127">
        <v>33</v>
      </c>
      <c r="B19" s="347"/>
      <c r="C19" s="348"/>
      <c r="D19" s="348"/>
      <c r="E19" s="349"/>
      <c r="F19" s="349"/>
      <c r="G19" s="349"/>
      <c r="H19" s="349"/>
      <c r="I19" s="349"/>
      <c r="J19" s="344"/>
      <c r="K19" s="344"/>
      <c r="L19" s="344"/>
      <c r="M19" s="388" t="s">
        <v>156</v>
      </c>
      <c r="N19" s="388"/>
      <c r="O19" s="342"/>
      <c r="P19" s="343"/>
      <c r="Q19" s="340"/>
      <c r="R19" s="341"/>
    </row>
    <row r="20" spans="1:18" ht="21.95" customHeight="1">
      <c r="A20" s="127">
        <v>34</v>
      </c>
      <c r="B20" s="347"/>
      <c r="C20" s="348"/>
      <c r="D20" s="348"/>
      <c r="E20" s="349"/>
      <c r="F20" s="349"/>
      <c r="G20" s="349"/>
      <c r="H20" s="349"/>
      <c r="I20" s="349"/>
      <c r="J20" s="344"/>
      <c r="K20" s="344"/>
      <c r="L20" s="344"/>
      <c r="M20" s="388" t="s">
        <v>156</v>
      </c>
      <c r="N20" s="388"/>
      <c r="O20" s="342"/>
      <c r="P20" s="343"/>
      <c r="Q20" s="340"/>
      <c r="R20" s="341"/>
    </row>
    <row r="21" spans="1:18" ht="21.95" customHeight="1">
      <c r="A21" s="127">
        <v>35</v>
      </c>
      <c r="B21" s="347"/>
      <c r="C21" s="348"/>
      <c r="D21" s="348"/>
      <c r="E21" s="349"/>
      <c r="F21" s="349"/>
      <c r="G21" s="349"/>
      <c r="H21" s="349"/>
      <c r="I21" s="349"/>
      <c r="J21" s="344"/>
      <c r="K21" s="344"/>
      <c r="L21" s="344"/>
      <c r="M21" s="388" t="s">
        <v>156</v>
      </c>
      <c r="N21" s="388"/>
      <c r="O21" s="342"/>
      <c r="P21" s="343"/>
      <c r="Q21" s="340"/>
      <c r="R21" s="341"/>
    </row>
    <row r="22" spans="1:18" ht="21.95" customHeight="1">
      <c r="A22" s="127">
        <v>36</v>
      </c>
      <c r="B22" s="347"/>
      <c r="C22" s="348"/>
      <c r="D22" s="348"/>
      <c r="E22" s="349"/>
      <c r="F22" s="349"/>
      <c r="G22" s="349"/>
      <c r="H22" s="349"/>
      <c r="I22" s="349"/>
      <c r="J22" s="344"/>
      <c r="K22" s="344"/>
      <c r="L22" s="344"/>
      <c r="M22" s="388" t="s">
        <v>156</v>
      </c>
      <c r="N22" s="388"/>
      <c r="O22" s="342"/>
      <c r="P22" s="343"/>
      <c r="Q22" s="340"/>
      <c r="R22" s="341"/>
    </row>
    <row r="23" spans="1:18" ht="21.95" customHeight="1">
      <c r="A23" s="127">
        <v>37</v>
      </c>
      <c r="B23" s="347"/>
      <c r="C23" s="348"/>
      <c r="D23" s="348"/>
      <c r="E23" s="349"/>
      <c r="F23" s="349"/>
      <c r="G23" s="349"/>
      <c r="H23" s="349"/>
      <c r="I23" s="349"/>
      <c r="J23" s="344"/>
      <c r="K23" s="344"/>
      <c r="L23" s="344"/>
      <c r="M23" s="388" t="s">
        <v>156</v>
      </c>
      <c r="N23" s="388"/>
      <c r="O23" s="342"/>
      <c r="P23" s="343"/>
      <c r="Q23" s="340"/>
      <c r="R23" s="341"/>
    </row>
    <row r="24" spans="1:18" ht="21.95" customHeight="1">
      <c r="A24" s="127">
        <v>38</v>
      </c>
      <c r="B24" s="347"/>
      <c r="C24" s="348"/>
      <c r="D24" s="348"/>
      <c r="E24" s="349"/>
      <c r="F24" s="349"/>
      <c r="G24" s="349"/>
      <c r="H24" s="349"/>
      <c r="I24" s="349"/>
      <c r="J24" s="344"/>
      <c r="K24" s="344"/>
      <c r="L24" s="344"/>
      <c r="M24" s="388" t="s">
        <v>156</v>
      </c>
      <c r="N24" s="388"/>
      <c r="O24" s="342"/>
      <c r="P24" s="343"/>
      <c r="Q24" s="340"/>
      <c r="R24" s="341"/>
    </row>
    <row r="25" spans="1:18" ht="21.95" customHeight="1">
      <c r="A25" s="127">
        <v>39</v>
      </c>
      <c r="B25" s="347"/>
      <c r="C25" s="348"/>
      <c r="D25" s="348"/>
      <c r="E25" s="349"/>
      <c r="F25" s="349"/>
      <c r="G25" s="349"/>
      <c r="H25" s="349"/>
      <c r="I25" s="349"/>
      <c r="J25" s="344"/>
      <c r="K25" s="344"/>
      <c r="L25" s="344"/>
      <c r="M25" s="388" t="s">
        <v>156</v>
      </c>
      <c r="N25" s="388"/>
      <c r="O25" s="342"/>
      <c r="P25" s="343"/>
      <c r="Q25" s="340"/>
      <c r="R25" s="341"/>
    </row>
    <row r="26" spans="1:18" ht="21.95" customHeight="1">
      <c r="A26" s="127">
        <v>40</v>
      </c>
      <c r="B26" s="347"/>
      <c r="C26" s="348"/>
      <c r="D26" s="348"/>
      <c r="E26" s="349"/>
      <c r="F26" s="349"/>
      <c r="G26" s="349"/>
      <c r="H26" s="349"/>
      <c r="I26" s="349"/>
      <c r="J26" s="344"/>
      <c r="K26" s="344"/>
      <c r="L26" s="344"/>
      <c r="M26" s="388" t="s">
        <v>156</v>
      </c>
      <c r="N26" s="388"/>
      <c r="O26" s="342"/>
      <c r="P26" s="343"/>
      <c r="Q26" s="340"/>
      <c r="R26" s="341"/>
    </row>
    <row r="27" spans="1:18" ht="21.95" customHeight="1">
      <c r="A27" s="127">
        <v>41</v>
      </c>
      <c r="B27" s="347"/>
      <c r="C27" s="348"/>
      <c r="D27" s="348"/>
      <c r="E27" s="349"/>
      <c r="F27" s="349"/>
      <c r="G27" s="349"/>
      <c r="H27" s="349"/>
      <c r="I27" s="349"/>
      <c r="J27" s="344"/>
      <c r="K27" s="344"/>
      <c r="L27" s="344"/>
      <c r="M27" s="388" t="s">
        <v>156</v>
      </c>
      <c r="N27" s="388"/>
      <c r="O27" s="342"/>
      <c r="P27" s="343"/>
      <c r="Q27" s="340"/>
      <c r="R27" s="341"/>
    </row>
    <row r="28" spans="1:18" ht="21.95" customHeight="1">
      <c r="A28" s="127">
        <v>42</v>
      </c>
      <c r="B28" s="347"/>
      <c r="C28" s="348"/>
      <c r="D28" s="348"/>
      <c r="E28" s="349"/>
      <c r="F28" s="349"/>
      <c r="G28" s="349"/>
      <c r="H28" s="349"/>
      <c r="I28" s="349"/>
      <c r="J28" s="344"/>
      <c r="K28" s="344"/>
      <c r="L28" s="344"/>
      <c r="M28" s="388" t="s">
        <v>156</v>
      </c>
      <c r="N28" s="388"/>
      <c r="O28" s="342"/>
      <c r="P28" s="343"/>
      <c r="Q28" s="340"/>
      <c r="R28" s="341"/>
    </row>
    <row r="29" spans="1:18" ht="21.95" customHeight="1">
      <c r="A29" s="127">
        <v>43</v>
      </c>
      <c r="B29" s="347"/>
      <c r="C29" s="348"/>
      <c r="D29" s="348"/>
      <c r="E29" s="349"/>
      <c r="F29" s="349"/>
      <c r="G29" s="349"/>
      <c r="H29" s="349"/>
      <c r="I29" s="349"/>
      <c r="J29" s="344"/>
      <c r="K29" s="344"/>
      <c r="L29" s="344"/>
      <c r="M29" s="388" t="s">
        <v>156</v>
      </c>
      <c r="N29" s="388"/>
      <c r="O29" s="342"/>
      <c r="P29" s="343"/>
      <c r="Q29" s="340"/>
      <c r="R29" s="341"/>
    </row>
    <row r="30" spans="1:18" ht="21.95" customHeight="1">
      <c r="A30" s="127">
        <v>44</v>
      </c>
      <c r="B30" s="347"/>
      <c r="C30" s="348"/>
      <c r="D30" s="348"/>
      <c r="E30" s="349"/>
      <c r="F30" s="349"/>
      <c r="G30" s="349"/>
      <c r="H30" s="349"/>
      <c r="I30" s="349"/>
      <c r="J30" s="344"/>
      <c r="K30" s="344"/>
      <c r="L30" s="344"/>
      <c r="M30" s="388" t="s">
        <v>156</v>
      </c>
      <c r="N30" s="388"/>
      <c r="O30" s="342"/>
      <c r="P30" s="343"/>
      <c r="Q30" s="340"/>
      <c r="R30" s="341"/>
    </row>
    <row r="31" spans="1:18" ht="21.95" customHeight="1">
      <c r="A31" s="127">
        <v>45</v>
      </c>
      <c r="B31" s="347"/>
      <c r="C31" s="348"/>
      <c r="D31" s="348"/>
      <c r="E31" s="349"/>
      <c r="F31" s="349"/>
      <c r="G31" s="349"/>
      <c r="H31" s="349"/>
      <c r="I31" s="349"/>
      <c r="J31" s="344"/>
      <c r="K31" s="344"/>
      <c r="L31" s="344"/>
      <c r="M31" s="388" t="s">
        <v>156</v>
      </c>
      <c r="N31" s="388"/>
      <c r="O31" s="342"/>
      <c r="P31" s="343"/>
      <c r="Q31" s="340"/>
      <c r="R31" s="341"/>
    </row>
    <row r="32" spans="1:18" ht="21.95" customHeight="1">
      <c r="A32" s="127">
        <v>46</v>
      </c>
      <c r="B32" s="347"/>
      <c r="C32" s="348"/>
      <c r="D32" s="348"/>
      <c r="E32" s="349"/>
      <c r="F32" s="349"/>
      <c r="G32" s="349"/>
      <c r="H32" s="349"/>
      <c r="I32" s="349"/>
      <c r="J32" s="344"/>
      <c r="K32" s="344"/>
      <c r="L32" s="344"/>
      <c r="M32" s="388" t="s">
        <v>156</v>
      </c>
      <c r="N32" s="388"/>
      <c r="O32" s="342"/>
      <c r="P32" s="343"/>
      <c r="Q32" s="340"/>
      <c r="R32" s="341"/>
    </row>
    <row r="33" spans="1:18" ht="21.95" customHeight="1">
      <c r="A33" s="127">
        <v>47</v>
      </c>
      <c r="B33" s="347"/>
      <c r="C33" s="348"/>
      <c r="D33" s="348"/>
      <c r="E33" s="349"/>
      <c r="F33" s="349"/>
      <c r="G33" s="349"/>
      <c r="H33" s="349"/>
      <c r="I33" s="349"/>
      <c r="J33" s="344"/>
      <c r="K33" s="344"/>
      <c r="L33" s="344"/>
      <c r="M33" s="388" t="s">
        <v>156</v>
      </c>
      <c r="N33" s="388"/>
      <c r="O33" s="342"/>
      <c r="P33" s="343"/>
      <c r="Q33" s="340"/>
      <c r="R33" s="341"/>
    </row>
    <row r="34" spans="1:18" ht="21.95" customHeight="1">
      <c r="A34" s="127">
        <v>48</v>
      </c>
      <c r="B34" s="347"/>
      <c r="C34" s="348"/>
      <c r="D34" s="348"/>
      <c r="E34" s="349"/>
      <c r="F34" s="349"/>
      <c r="G34" s="349"/>
      <c r="H34" s="349"/>
      <c r="I34" s="349"/>
      <c r="J34" s="344"/>
      <c r="K34" s="344"/>
      <c r="L34" s="344"/>
      <c r="M34" s="388" t="s">
        <v>156</v>
      </c>
      <c r="N34" s="388"/>
      <c r="O34" s="342"/>
      <c r="P34" s="343"/>
      <c r="Q34" s="340"/>
      <c r="R34" s="341"/>
    </row>
    <row r="35" spans="1:18" ht="21.95" customHeight="1">
      <c r="A35" s="127">
        <v>49</v>
      </c>
      <c r="B35" s="347"/>
      <c r="C35" s="348"/>
      <c r="D35" s="348"/>
      <c r="E35" s="349"/>
      <c r="F35" s="349"/>
      <c r="G35" s="349"/>
      <c r="H35" s="349"/>
      <c r="I35" s="349"/>
      <c r="J35" s="344"/>
      <c r="K35" s="344"/>
      <c r="L35" s="344"/>
      <c r="M35" s="388" t="s">
        <v>156</v>
      </c>
      <c r="N35" s="388"/>
      <c r="O35" s="342"/>
      <c r="P35" s="343"/>
      <c r="Q35" s="340"/>
      <c r="R35" s="341"/>
    </row>
    <row r="36" spans="1:18" ht="21.95" customHeight="1" thickBot="1">
      <c r="A36" s="127">
        <v>50</v>
      </c>
      <c r="B36" s="370"/>
      <c r="C36" s="371"/>
      <c r="D36" s="371"/>
      <c r="E36" s="369"/>
      <c r="F36" s="369"/>
      <c r="G36" s="369"/>
      <c r="H36" s="369"/>
      <c r="I36" s="369"/>
      <c r="J36" s="376"/>
      <c r="K36" s="376"/>
      <c r="L36" s="376"/>
      <c r="M36" s="401" t="s">
        <v>156</v>
      </c>
      <c r="N36" s="401"/>
      <c r="O36" s="384"/>
      <c r="P36" s="385"/>
      <c r="Q36" s="372"/>
      <c r="R36" s="373"/>
    </row>
    <row r="37" spans="1:18" ht="24.6" customHeight="1"/>
  </sheetData>
  <mergeCells count="161">
    <mergeCell ref="J35:L35"/>
    <mergeCell ref="J36:L36"/>
    <mergeCell ref="P8:R8"/>
    <mergeCell ref="M30:N30"/>
    <mergeCell ref="M31:N31"/>
    <mergeCell ref="M32:N32"/>
    <mergeCell ref="M33:N33"/>
    <mergeCell ref="M34:N34"/>
    <mergeCell ref="M35:N35"/>
    <mergeCell ref="M36:N36"/>
    <mergeCell ref="J11:L11"/>
    <mergeCell ref="J12:L12"/>
    <mergeCell ref="J13:L13"/>
    <mergeCell ref="J14:L14"/>
    <mergeCell ref="J15:L15"/>
    <mergeCell ref="J16:L16"/>
    <mergeCell ref="J17:L17"/>
    <mergeCell ref="J18:L18"/>
    <mergeCell ref="J19:L19"/>
    <mergeCell ref="L8:N8"/>
    <mergeCell ref="N9:R9"/>
    <mergeCell ref="J33:L33"/>
    <mergeCell ref="J34:L34"/>
    <mergeCell ref="B13:D13"/>
    <mergeCell ref="E13:I13"/>
    <mergeCell ref="O13:P13"/>
    <mergeCell ref="Q13:R13"/>
    <mergeCell ref="M12:N12"/>
    <mergeCell ref="M13:N13"/>
    <mergeCell ref="J30:L30"/>
    <mergeCell ref="J31:L31"/>
    <mergeCell ref="J32:L32"/>
    <mergeCell ref="B14:D14"/>
    <mergeCell ref="E14:I14"/>
    <mergeCell ref="O14:P14"/>
    <mergeCell ref="Q14:R14"/>
    <mergeCell ref="B15:D15"/>
    <mergeCell ref="E15:I15"/>
    <mergeCell ref="O15:P15"/>
    <mergeCell ref="Q15:R15"/>
    <mergeCell ref="M14:N14"/>
    <mergeCell ref="M15:N15"/>
    <mergeCell ref="B16:D16"/>
    <mergeCell ref="E16:I16"/>
    <mergeCell ref="O16:P16"/>
    <mergeCell ref="Q16:R16"/>
    <mergeCell ref="B17:D17"/>
    <mergeCell ref="F2:J2"/>
    <mergeCell ref="A7:R7"/>
    <mergeCell ref="K9:M9"/>
    <mergeCell ref="B11:D11"/>
    <mergeCell ref="E11:I11"/>
    <mergeCell ref="Q11:R11"/>
    <mergeCell ref="M11:P11"/>
    <mergeCell ref="B12:D12"/>
    <mergeCell ref="E12:I12"/>
    <mergeCell ref="O12:P12"/>
    <mergeCell ref="Q12:R12"/>
    <mergeCell ref="E17:I17"/>
    <mergeCell ref="O17:P17"/>
    <mergeCell ref="Q17:R17"/>
    <mergeCell ref="M16:N16"/>
    <mergeCell ref="M17:N17"/>
    <mergeCell ref="B18:D18"/>
    <mergeCell ref="E18:I18"/>
    <mergeCell ref="O18:P18"/>
    <mergeCell ref="Q18:R18"/>
    <mergeCell ref="B19:D19"/>
    <mergeCell ref="E19:I19"/>
    <mergeCell ref="O19:P19"/>
    <mergeCell ref="Q19:R19"/>
    <mergeCell ref="M18:N18"/>
    <mergeCell ref="M19:N19"/>
    <mergeCell ref="B20:D20"/>
    <mergeCell ref="E20:I20"/>
    <mergeCell ref="O20:P20"/>
    <mergeCell ref="Q20:R20"/>
    <mergeCell ref="B21:D21"/>
    <mergeCell ref="E21:I21"/>
    <mergeCell ref="O21:P21"/>
    <mergeCell ref="Q21:R21"/>
    <mergeCell ref="M20:N20"/>
    <mergeCell ref="M21:N21"/>
    <mergeCell ref="J20:L20"/>
    <mergeCell ref="J21:L21"/>
    <mergeCell ref="B22:D22"/>
    <mergeCell ref="E22:I22"/>
    <mergeCell ref="O22:P22"/>
    <mergeCell ref="Q22:R22"/>
    <mergeCell ref="B23:D23"/>
    <mergeCell ref="E23:I23"/>
    <mergeCell ref="O23:P23"/>
    <mergeCell ref="Q23:R23"/>
    <mergeCell ref="M22:N22"/>
    <mergeCell ref="M23:N23"/>
    <mergeCell ref="J22:L22"/>
    <mergeCell ref="J23:L23"/>
    <mergeCell ref="B24:D24"/>
    <mergeCell ref="E24:I24"/>
    <mergeCell ref="O24:P24"/>
    <mergeCell ref="Q24:R24"/>
    <mergeCell ref="B25:D25"/>
    <mergeCell ref="E25:I25"/>
    <mergeCell ref="O25:P25"/>
    <mergeCell ref="Q25:R25"/>
    <mergeCell ref="M24:N24"/>
    <mergeCell ref="M25:N25"/>
    <mergeCell ref="J24:L24"/>
    <mergeCell ref="J25:L25"/>
    <mergeCell ref="B26:D26"/>
    <mergeCell ref="E26:I26"/>
    <mergeCell ref="O26:P26"/>
    <mergeCell ref="Q26:R26"/>
    <mergeCell ref="B27:D27"/>
    <mergeCell ref="E27:I27"/>
    <mergeCell ref="O27:P27"/>
    <mergeCell ref="Q27:R27"/>
    <mergeCell ref="M26:N26"/>
    <mergeCell ref="M27:N27"/>
    <mergeCell ref="J27:L27"/>
    <mergeCell ref="J26:L26"/>
    <mergeCell ref="B34:D34"/>
    <mergeCell ref="E34:I34"/>
    <mergeCell ref="O34:P34"/>
    <mergeCell ref="Q34:R34"/>
    <mergeCell ref="B28:D28"/>
    <mergeCell ref="E28:I28"/>
    <mergeCell ref="O28:P28"/>
    <mergeCell ref="Q28:R28"/>
    <mergeCell ref="B29:D29"/>
    <mergeCell ref="E29:I29"/>
    <mergeCell ref="O29:P29"/>
    <mergeCell ref="Q29:R29"/>
    <mergeCell ref="M28:N28"/>
    <mergeCell ref="M29:N29"/>
    <mergeCell ref="J28:L28"/>
    <mergeCell ref="J29:L29"/>
    <mergeCell ref="B35:D35"/>
    <mergeCell ref="E35:I35"/>
    <mergeCell ref="O35:P35"/>
    <mergeCell ref="Q35:R35"/>
    <mergeCell ref="B30:D30"/>
    <mergeCell ref="E30:I30"/>
    <mergeCell ref="O30:P30"/>
    <mergeCell ref="Q30:R30"/>
    <mergeCell ref="B36:D36"/>
    <mergeCell ref="E36:I36"/>
    <mergeCell ref="O36:P36"/>
    <mergeCell ref="Q36:R36"/>
    <mergeCell ref="B31:D31"/>
    <mergeCell ref="E31:I31"/>
    <mergeCell ref="O31:P31"/>
    <mergeCell ref="Q31:R31"/>
    <mergeCell ref="B32:D32"/>
    <mergeCell ref="E32:I32"/>
    <mergeCell ref="O32:P32"/>
    <mergeCell ref="Q32:R32"/>
    <mergeCell ref="B33:D33"/>
    <mergeCell ref="E33:I33"/>
    <mergeCell ref="O33:P33"/>
    <mergeCell ref="Q33:R33"/>
  </mergeCells>
  <phoneticPr fontId="1"/>
  <pageMargins left="0.43307086614173229" right="0.23622047244094491" top="0.35433070866141736" bottom="0.15748031496062992" header="0.31496062992125984" footer="0.31496062992125984"/>
  <pageSetup paperSize="9" scale="9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C28F2AF-2BA3-403B-B316-60C6FE95F076}">
          <x14:formula1>
            <xm:f>非表示!$N$2:$N$3</xm:f>
          </x14:formula1>
          <xm:sqref>Q12:R36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BC101-DF5B-4F1A-B1C8-6B2BDE7F6E76}">
  <dimension ref="B1:Z24"/>
  <sheetViews>
    <sheetView zoomScale="114" zoomScaleNormal="114" zoomScaleSheetLayoutView="100" workbookViewId="0">
      <selection activeCell="S3" sqref="S3"/>
    </sheetView>
  </sheetViews>
  <sheetFormatPr defaultRowHeight="18.75"/>
  <cols>
    <col min="1" max="1" width="0.875" customWidth="1"/>
    <col min="2" max="2" width="5.125" style="1" customWidth="1"/>
    <col min="3" max="13" width="5.125" style="70" customWidth="1"/>
    <col min="14" max="26" width="5.125" customWidth="1"/>
    <col min="27" max="27" width="0.625" customWidth="1"/>
  </cols>
  <sheetData>
    <row r="1" spans="2:26" ht="5.0999999999999996" customHeight="1" thickBot="1"/>
    <row r="2" spans="2:26" ht="21"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M2" s="178" t="s">
        <v>76</v>
      </c>
      <c r="N2" s="65"/>
      <c r="O2" s="65"/>
      <c r="P2" s="406" t="s">
        <v>131</v>
      </c>
      <c r="Q2" s="406"/>
      <c r="R2" s="406"/>
      <c r="S2" s="96">
        <v>1</v>
      </c>
      <c r="T2" s="85" t="s">
        <v>130</v>
      </c>
      <c r="U2" s="164"/>
      <c r="V2" s="179" t="s">
        <v>0</v>
      </c>
      <c r="W2" s="416"/>
      <c r="X2" s="417"/>
      <c r="Y2" s="418"/>
    </row>
    <row r="3" spans="2:26" ht="23.45" customHeight="1">
      <c r="B3" s="1">
        <v>1</v>
      </c>
      <c r="C3" s="100" t="s">
        <v>78</v>
      </c>
      <c r="D3" s="14"/>
    </row>
    <row r="4" spans="2:26" ht="23.45" customHeight="1" thickBot="1">
      <c r="C4" s="98" t="s">
        <v>29</v>
      </c>
      <c r="D4" s="409" t="s">
        <v>10</v>
      </c>
      <c r="E4" s="409"/>
      <c r="F4" s="409"/>
      <c r="G4" s="409"/>
      <c r="H4" s="409"/>
      <c r="I4" s="411" t="s">
        <v>11</v>
      </c>
      <c r="J4" s="411"/>
      <c r="K4" s="411"/>
      <c r="L4" s="411"/>
      <c r="M4" s="411"/>
      <c r="O4" s="18" t="s">
        <v>29</v>
      </c>
      <c r="P4" s="450" t="s">
        <v>10</v>
      </c>
      <c r="Q4" s="450"/>
      <c r="R4" s="450"/>
      <c r="S4" s="450"/>
      <c r="T4" s="450"/>
      <c r="U4" s="411" t="s">
        <v>11</v>
      </c>
      <c r="V4" s="411"/>
      <c r="W4" s="411"/>
      <c r="X4" s="411"/>
      <c r="Y4" s="411"/>
    </row>
    <row r="5" spans="2:26" ht="23.45" customHeight="1">
      <c r="C5" s="101"/>
      <c r="D5" s="183" t="s">
        <v>14</v>
      </c>
      <c r="E5" s="412" t="s">
        <v>79</v>
      </c>
      <c r="F5" s="413"/>
      <c r="G5" s="413"/>
      <c r="H5" s="413"/>
      <c r="I5" s="103"/>
      <c r="J5" s="104" t="s">
        <v>12</v>
      </c>
      <c r="K5" s="105"/>
      <c r="L5" s="104" t="s">
        <v>13</v>
      </c>
      <c r="M5" s="52"/>
      <c r="O5" s="48"/>
      <c r="P5" s="24" t="s">
        <v>15</v>
      </c>
      <c r="Q5" s="414" t="s">
        <v>79</v>
      </c>
      <c r="R5" s="415"/>
      <c r="S5" s="415"/>
      <c r="T5" s="415"/>
      <c r="U5" s="50"/>
      <c r="V5" s="33" t="s">
        <v>12</v>
      </c>
      <c r="W5" s="42"/>
      <c r="X5" s="33" t="s">
        <v>13</v>
      </c>
      <c r="Y5" s="52"/>
    </row>
    <row r="6" spans="2:26" ht="23.45" customHeight="1" thickBot="1">
      <c r="C6" s="106"/>
      <c r="D6" s="184" t="s">
        <v>14</v>
      </c>
      <c r="E6" s="412" t="s">
        <v>80</v>
      </c>
      <c r="F6" s="413"/>
      <c r="G6" s="413"/>
      <c r="H6" s="413"/>
      <c r="I6" s="108"/>
      <c r="J6" s="109" t="s">
        <v>12</v>
      </c>
      <c r="K6" s="110"/>
      <c r="L6" s="109" t="s">
        <v>13</v>
      </c>
      <c r="M6" s="53"/>
      <c r="O6" s="49"/>
      <c r="P6" s="4" t="s">
        <v>15</v>
      </c>
      <c r="Q6" s="414" t="s">
        <v>80</v>
      </c>
      <c r="R6" s="415"/>
      <c r="S6" s="415"/>
      <c r="T6" s="415"/>
      <c r="U6" s="51"/>
      <c r="V6" s="35" t="s">
        <v>12</v>
      </c>
      <c r="W6" s="44"/>
      <c r="X6" s="35" t="s">
        <v>13</v>
      </c>
      <c r="Y6" s="53"/>
    </row>
    <row r="7" spans="2:26" ht="9.9499999999999993" customHeight="1">
      <c r="C7" s="111"/>
      <c r="D7" s="14"/>
      <c r="E7" s="100"/>
      <c r="F7" s="100"/>
      <c r="G7" s="100"/>
      <c r="H7" s="100"/>
      <c r="I7" s="100"/>
      <c r="J7" s="112"/>
      <c r="K7" s="113"/>
      <c r="L7" s="112"/>
      <c r="M7" s="113"/>
      <c r="N7" s="55"/>
      <c r="P7" s="54"/>
      <c r="Q7" s="1"/>
      <c r="R7" s="57"/>
      <c r="S7" s="17" t="s">
        <v>133</v>
      </c>
      <c r="T7" s="57"/>
      <c r="U7" s="17" t="s">
        <v>133</v>
      </c>
      <c r="V7" s="56"/>
      <c r="W7" s="17" t="s">
        <v>133</v>
      </c>
      <c r="X7" s="56"/>
      <c r="Y7" s="17" t="s">
        <v>133</v>
      </c>
      <c r="Z7" s="55"/>
    </row>
    <row r="8" spans="2:26" ht="23.45" customHeight="1">
      <c r="B8" s="1">
        <v>2</v>
      </c>
      <c r="C8" s="100" t="s">
        <v>77</v>
      </c>
      <c r="D8" s="100"/>
      <c r="E8" s="70" t="s">
        <v>105</v>
      </c>
      <c r="F8" s="14"/>
      <c r="G8" s="14"/>
      <c r="H8" s="14"/>
      <c r="I8" s="14"/>
      <c r="J8" s="14"/>
      <c r="K8" s="14"/>
      <c r="M8" s="100"/>
      <c r="Q8" s="180" t="s">
        <v>183</v>
      </c>
      <c r="R8" t="s">
        <v>97</v>
      </c>
      <c r="S8" s="193" t="str">
        <f>IF(COUNTIF($N$13:$O$22,非表示!$G$2)+COUNTIF($N$13:$O$22,非表示!$G$3)+COUNTIF($N$13:$O$22,非表示!$G$4)+COUNTIF($N$13:$O$22,非表示!$G$5)+COUNTIF(団体・参加種目【女子】２枚目!$N$6:$O$21,非表示!$G$2)+COUNTIF(団体・参加種目【女子】２枚目!$N$6:$O$20,非表示!$G$3)+COUNTIF(団体・参加種目【女子】２枚目!$N$6:$O$20,非表示!$G$4)+COUNTIF(団体・参加種目【女子】２枚目!$N$6:$O$20,非表示!$G$5)+COUNTIF(団体・参加種目【女子】３枚目!$N$6:$O$21,非表示!$G$2)+COUNTIF(団体・参加種目【女子】３枚目!$N$6:$O$21,非表示!$G$3)+COUNTIF(団体・参加種目【女子】３枚目!$N$6:$O$21,非表示!$G$4)+COUNTIF(団体・参加種目【女子】３枚目!$N$6:$O$21,非表示!$G$5)+COUNTIF(団体・参加種目【女子】４枚目!$N$6:$O$21,非表示!$G$2)+COUNTIF(団体・参加種目【女子】４枚目!$N$6:$O$20,非表示!$G$3)+COUNTIF(団体・参加種目【女子】４枚目!$N$6:$O$20,非表示!$G$4)+COUNTIF(団体・参加種目【女子】４枚目!$N$6:$O$20,非表示!$G$5)=0,"",COUNTIF($N$13:$O$22,非表示!$G$2)+COUNTIF($N$13:$O$22,非表示!$G$3)+COUNTIF($N$13:$O$22,非表示!$G$4)+COUNTIF($N$13:$O$22,非表示!$G$5)+COUNTIF(団体・参加種目【女子】２枚目!$N$6:$O$21,非表示!$G$2)+COUNTIF(団体・参加種目【女子】２枚目!$N$6:$O$21,非表示!$G$3)+COUNTIF(団体・参加種目【女子】２枚目!$N$6:$O$21,非表示!$G$4)+COUNTIF(団体・参加種目【女子】２枚目!$N$6:$O$21,非表示!$G$5)+COUNTIF(団体・参加種目【女子】３枚目!$N$6:$O$21,非表示!$G$2)+COUNTIF(団体・参加種目【女子】３枚目!$N$6:$O$21,非表示!$G$3)+COUNTIF(団体・参加種目【女子】３枚目!$N$6:$O$21,非表示!$G$4)+COUNTIF(団体・参加種目【女子】３枚目!$N$6:$O$21,非表示!$G$5)+COUNTIF(団体・参加種目【女子】４枚目!$N$6:$O$21,非表示!$G$2)+COUNTIF(団体・参加種目【女子】４枚目!$N$6:$O$21,非表示!$G$3)+COUNTIF(団体・参加種目【女子】４枚目!$N$6:$O$21,非表示!$G$4)+COUNTIF(団体・参加種目【女子】４枚目!$N$6:$O$21,非表示!$G$5))</f>
        <v/>
      </c>
      <c r="T8" t="s">
        <v>98</v>
      </c>
      <c r="U8" s="193" t="str">
        <f>IF(COUNTIF($N$13:$O$22,非表示!$G$6)+COUNTIF(団体・参加種目【女子】２枚目!$N$6:$O$21,非表示!$G$6)+COUNTIF(団体・参加種目【女子】３枚目!$N$6:$O$21,非表示!$G$6)+COUNTIF(団体・参加種目【女子】４枚目!$N$6:$O$21,非表示!$G$6)=0,"",COUNTIF($N$13:$O$22,非表示!$G$6)+COUNTIF(団体・参加種目【女子】２枚目!$N$6:$O$21,非表示!$G$6)+COUNTIF(団体・参加種目【女子】３枚目!$N$6:$O$21,非表示!$G$6)+COUNTIF(団体・参加種目【女子】４枚目!$N$6:$O$21,非表示!$G$6))</f>
        <v/>
      </c>
      <c r="V8" t="s">
        <v>114</v>
      </c>
      <c r="W8" s="193" t="str">
        <f>IF(COUNTIF($N$13:$O$22,非表示!$G$7)+COUNTIF(団体・参加種目【女子】２枚目!$N$6:$O$21,非表示!$G$7)+COUNTIF(団体・参加種目【女子】３枚目!$N$6:$O$21,非表示!$G$7)+COUNTIF(団体・参加種目【女子】４枚目!$N$6:$O$21,非表示!$G$7)=0,"",COUNTIF($N$13:$O$22,非表示!$G$7)+COUNTIF(団体・参加種目【女子】２枚目!$N$6:$O$21,非表示!$G$7)+COUNTIF(団体・参加種目【女子】３枚目!$N$6:$O$21,非表示!$G$7)+COUNTIF(団体・参加種目【女子】４枚目!$N$6:$O$21,非表示!$G$7))</f>
        <v/>
      </c>
      <c r="X8" t="s">
        <v>115</v>
      </c>
      <c r="Y8" s="193" t="str">
        <f>IF(COUNTIF($N$13:$O$22,非表示!$G$8)+COUNTIF($N$13:$O$22,非表示!$G$9)+COUNTIF($N$13:$O$22,非表示!$G$10)+COUNTIF($N$13:$O$22,非表示!$G$11)+COUNTIF($N$13:$O$22,非表示!$G$12)+COUNTIF(団体・参加種目【女子】２枚目!$N$6:$O$21,非表示!$G$8)+COUNTIF(団体・参加種目【女子】２枚目!$N$6:$O$21,非表示!$G$9)+COUNTIF(団体・参加種目【女子】２枚目!$N$6:$O$21,非表示!$G$10)+COUNTIF(団体・参加種目【女子】２枚目!$N$6:$O$21,非表示!$G$11)+COUNTIF(団体・参加種目【女子】２枚目!$N$6:$O$21,非表示!$G$12)+COUNTIF(団体・参加種目【女子】３枚目!$N$6:$O$21,非表示!$G$8)+COUNTIF(団体・参加種目【女子】３枚目!$N$6:$O$21,非表示!$G$9)+COUNTIF(団体・参加種目【女子】３枚目!$N$6:$O$21,非表示!$G$10)+COUNTIF(団体・参加種目【女子】３枚目!$N$6:$O$21,非表示!$G$11)+COUNTIF(団体・参加種目【女子】３枚目!$N$6:$O$21,非表示!$G$12)+COUNTIF(団体・参加種目【女子】４枚目!$N$6:$O$21,非表示!$G$8)+COUNTIF(団体・参加種目【女子】４枚目!$N$6:$O$21,非表示!$G$9)+COUNTIF(団体・参加種目【女子】４枚目!$N$6:$O$21,非表示!$G$10)+COUNTIF(団体・参加種目【女子】４枚目!$N$6:$O$21,非表示!$G$11)+COUNTIF(団体・参加種目【女子】４枚目!$N$6:$O$21,非表示!$G$12)=0,"",COUNTIF($N$13:$O$22,非表示!$G$8)+COUNTIF($N$13:$O$22,非表示!$G$9)+COUNTIF($N$13:$O$22,非表示!$G$10)+COUNTIF($N$13:$O$22,非表示!$G$11)+COUNTIF($N$13:$O$22,非表示!$G$12)+COUNTIF(団体・参加種目【女子】２枚目!$N$6:$O$21,非表示!$G$8)+COUNTIF(団体・参加種目【女子】２枚目!$N$6:$O$21,非表示!$G$9)+COUNTIF(団体・参加種目【女子】２枚目!$N$6:$O$21,非表示!$G$10)+COUNTIF(団体・参加種目【女子】２枚目!$N$6:$O$21,非表示!$G$11)+COUNTIF(団体・参加種目【女子】２枚目!$N$6:$O$21,非表示!$G$12)+COUNTIF(団体・参加種目【女子】３枚目!$N$6:$O$21,非表示!$G$8)+COUNTIF(団体・参加種目【女子】３枚目!$N$6:$O$21,非表示!$G$9)+COUNTIF(団体・参加種目【女子】３枚目!$N$6:$O$21,非表示!$G$10)+COUNTIF(団体・参加種目【女子】３枚目!$N$6:$O$21,非表示!$G$11)+COUNTIF(団体・参加種目【女子】３枚目!$N$6:$O$21,非表示!$G$12)+COUNTIF(団体・参加種目【女子】４枚目!$N$6:$O$21,非表示!$G$8)+COUNTIF(団体・参加種目【女子】４枚目!$N$6:$O$21,非表示!$G$9)+COUNTIF(団体・参加種目【女子】４枚目!$N$6:$O$21,非表示!$G$10)+COUNTIF(団体・参加種目【女子】４枚目!$N$6:$O$21,非表示!$G$11)+COUNTIF(団体・参加種目【女子】４枚目!$N$6:$O$21,非表示!$G$12))</f>
        <v/>
      </c>
    </row>
    <row r="9" spans="2:26" ht="6.95" customHeight="1">
      <c r="C9" s="100"/>
      <c r="D9" s="100"/>
      <c r="F9" s="14"/>
      <c r="G9" s="14"/>
      <c r="H9" s="14"/>
      <c r="I9" s="14"/>
      <c r="J9" s="14"/>
      <c r="K9" s="14"/>
      <c r="M9" s="100"/>
      <c r="P9" s="1"/>
      <c r="Q9" s="3"/>
      <c r="X9" s="3"/>
      <c r="Y9" s="1"/>
      <c r="Z9" s="1"/>
    </row>
    <row r="10" spans="2:26" ht="23.45" customHeight="1">
      <c r="B10" s="6" t="s">
        <v>8</v>
      </c>
      <c r="C10" s="407" t="s">
        <v>31</v>
      </c>
      <c r="D10" s="408"/>
      <c r="E10" s="408"/>
      <c r="F10" s="409" t="s">
        <v>2</v>
      </c>
      <c r="G10" s="409"/>
      <c r="H10" s="409"/>
      <c r="I10" s="409"/>
      <c r="J10" s="407" t="s">
        <v>34</v>
      </c>
      <c r="K10" s="408"/>
      <c r="L10" s="410"/>
      <c r="M10" s="169" t="s">
        <v>186</v>
      </c>
      <c r="N10" s="409" t="s">
        <v>36</v>
      </c>
      <c r="O10" s="409"/>
      <c r="P10" s="97" t="s">
        <v>35</v>
      </c>
      <c r="Q10" s="409" t="s">
        <v>10</v>
      </c>
      <c r="R10" s="409"/>
      <c r="S10" s="407" t="s">
        <v>11</v>
      </c>
      <c r="T10" s="408"/>
      <c r="U10" s="408"/>
      <c r="V10" s="408"/>
      <c r="W10" s="410"/>
      <c r="X10" s="409" t="s">
        <v>37</v>
      </c>
      <c r="Y10" s="407"/>
      <c r="Z10" s="233" t="s">
        <v>141</v>
      </c>
    </row>
    <row r="11" spans="2:26" ht="23.45" customHeight="1">
      <c r="B11" s="425" t="s">
        <v>38</v>
      </c>
      <c r="C11" s="446" t="s">
        <v>85</v>
      </c>
      <c r="D11" s="447"/>
      <c r="E11" s="447"/>
      <c r="F11" s="409" t="s">
        <v>84</v>
      </c>
      <c r="G11" s="409"/>
      <c r="H11" s="409"/>
      <c r="I11" s="409"/>
      <c r="J11" s="446">
        <v>19851101</v>
      </c>
      <c r="K11" s="447"/>
      <c r="L11" s="447"/>
      <c r="M11" s="427">
        <f>IF(J11="","",ROUNDDOWN((非表示!B5-J11)/10000,0))</f>
        <v>39</v>
      </c>
      <c r="N11" s="432" t="s">
        <v>86</v>
      </c>
      <c r="O11" s="433"/>
      <c r="P11" s="6">
        <v>200</v>
      </c>
      <c r="Q11" s="429" t="s">
        <v>87</v>
      </c>
      <c r="R11" s="409"/>
      <c r="S11" s="73" t="s">
        <v>88</v>
      </c>
      <c r="T11" s="34" t="s">
        <v>12</v>
      </c>
      <c r="U11" s="34" t="s">
        <v>89</v>
      </c>
      <c r="V11" s="34" t="s">
        <v>13</v>
      </c>
      <c r="W11" s="74" t="s">
        <v>90</v>
      </c>
      <c r="X11" s="451" t="s">
        <v>91</v>
      </c>
      <c r="Y11" s="457"/>
      <c r="Z11" s="455" t="s">
        <v>46</v>
      </c>
    </row>
    <row r="12" spans="2:26" ht="23.45" customHeight="1" thickBot="1">
      <c r="B12" s="426"/>
      <c r="C12" s="448"/>
      <c r="D12" s="449"/>
      <c r="E12" s="449"/>
      <c r="F12" s="427"/>
      <c r="G12" s="427"/>
      <c r="H12" s="427"/>
      <c r="I12" s="427"/>
      <c r="J12" s="448"/>
      <c r="K12" s="449"/>
      <c r="L12" s="449"/>
      <c r="M12" s="428"/>
      <c r="N12" s="430" t="s">
        <v>81</v>
      </c>
      <c r="O12" s="431"/>
      <c r="P12" s="94">
        <v>50</v>
      </c>
      <c r="Q12" s="451" t="s">
        <v>82</v>
      </c>
      <c r="R12" s="452"/>
      <c r="S12" s="95"/>
      <c r="T12" s="30" t="s">
        <v>12</v>
      </c>
      <c r="U12" s="30">
        <v>38</v>
      </c>
      <c r="V12" s="30" t="s">
        <v>13</v>
      </c>
      <c r="W12" s="31" t="s">
        <v>83</v>
      </c>
      <c r="X12" s="458"/>
      <c r="Y12" s="459"/>
      <c r="Z12" s="456"/>
    </row>
    <row r="13" spans="2:26" ht="23.45" customHeight="1">
      <c r="B13" s="256">
        <v>1</v>
      </c>
      <c r="C13" s="434"/>
      <c r="D13" s="435"/>
      <c r="E13" s="435"/>
      <c r="F13" s="440"/>
      <c r="G13" s="440"/>
      <c r="H13" s="440"/>
      <c r="I13" s="440"/>
      <c r="J13" s="442"/>
      <c r="K13" s="443"/>
      <c r="L13" s="443"/>
      <c r="M13" s="438" t="str">
        <f>IF(L13="","",ROUNDDOWN((非表示!$B$5-L13)/10000,0))</f>
        <v/>
      </c>
      <c r="N13" s="423"/>
      <c r="O13" s="423"/>
      <c r="P13" s="36"/>
      <c r="Q13" s="424"/>
      <c r="R13" s="424"/>
      <c r="S13" s="39"/>
      <c r="T13" s="33" t="s">
        <v>12</v>
      </c>
      <c r="U13" s="42"/>
      <c r="V13" s="33" t="s">
        <v>13</v>
      </c>
      <c r="W13" s="45"/>
      <c r="X13" s="311"/>
      <c r="Y13" s="312"/>
      <c r="Z13" s="453"/>
    </row>
    <row r="14" spans="2:26" ht="23.45" customHeight="1" thickBot="1">
      <c r="B14" s="257"/>
      <c r="C14" s="436"/>
      <c r="D14" s="437"/>
      <c r="E14" s="437"/>
      <c r="F14" s="441"/>
      <c r="G14" s="441"/>
      <c r="H14" s="441"/>
      <c r="I14" s="441"/>
      <c r="J14" s="444"/>
      <c r="K14" s="445"/>
      <c r="L14" s="445"/>
      <c r="M14" s="439"/>
      <c r="N14" s="419"/>
      <c r="O14" s="419"/>
      <c r="P14" s="38"/>
      <c r="Q14" s="420"/>
      <c r="R14" s="420"/>
      <c r="S14" s="41"/>
      <c r="T14" s="35" t="s">
        <v>12</v>
      </c>
      <c r="U14" s="44"/>
      <c r="V14" s="35" t="s">
        <v>13</v>
      </c>
      <c r="W14" s="47"/>
      <c r="X14" s="421"/>
      <c r="Y14" s="422"/>
      <c r="Z14" s="454"/>
    </row>
    <row r="15" spans="2:26" ht="23.45" customHeight="1">
      <c r="B15" s="256">
        <v>2</v>
      </c>
      <c r="C15" s="434"/>
      <c r="D15" s="435"/>
      <c r="E15" s="435"/>
      <c r="F15" s="440"/>
      <c r="G15" s="440"/>
      <c r="H15" s="440"/>
      <c r="I15" s="440"/>
      <c r="J15" s="442"/>
      <c r="K15" s="443"/>
      <c r="L15" s="443"/>
      <c r="M15" s="438" t="str">
        <f>IF(L15="","",ROUNDDOWN((非表示!$B$5-L15)/10000,0))</f>
        <v/>
      </c>
      <c r="N15" s="423"/>
      <c r="O15" s="423"/>
      <c r="P15" s="36"/>
      <c r="Q15" s="424"/>
      <c r="R15" s="424"/>
      <c r="S15" s="39"/>
      <c r="T15" s="33" t="s">
        <v>12</v>
      </c>
      <c r="U15" s="42"/>
      <c r="V15" s="33" t="s">
        <v>13</v>
      </c>
      <c r="W15" s="45"/>
      <c r="X15" s="311"/>
      <c r="Y15" s="312"/>
      <c r="Z15" s="453"/>
    </row>
    <row r="16" spans="2:26" ht="23.45" customHeight="1" thickBot="1">
      <c r="B16" s="257"/>
      <c r="C16" s="436"/>
      <c r="D16" s="437"/>
      <c r="E16" s="437"/>
      <c r="F16" s="441"/>
      <c r="G16" s="441"/>
      <c r="H16" s="441"/>
      <c r="I16" s="441"/>
      <c r="J16" s="444"/>
      <c r="K16" s="445"/>
      <c r="L16" s="445"/>
      <c r="M16" s="439"/>
      <c r="N16" s="419"/>
      <c r="O16" s="419"/>
      <c r="P16" s="38"/>
      <c r="Q16" s="420"/>
      <c r="R16" s="420"/>
      <c r="S16" s="41"/>
      <c r="T16" s="35" t="s">
        <v>12</v>
      </c>
      <c r="U16" s="44"/>
      <c r="V16" s="35" t="s">
        <v>13</v>
      </c>
      <c r="W16" s="47"/>
      <c r="X16" s="421"/>
      <c r="Y16" s="422"/>
      <c r="Z16" s="454"/>
    </row>
    <row r="17" spans="2:26" ht="23.45" customHeight="1">
      <c r="B17" s="256">
        <v>3</v>
      </c>
      <c r="C17" s="434"/>
      <c r="D17" s="435"/>
      <c r="E17" s="435"/>
      <c r="F17" s="440"/>
      <c r="G17" s="440"/>
      <c r="H17" s="440"/>
      <c r="I17" s="440"/>
      <c r="J17" s="442"/>
      <c r="K17" s="443"/>
      <c r="L17" s="443"/>
      <c r="M17" s="438" t="str">
        <f>IF(L17="","",ROUNDDOWN((非表示!$B$5-L17)/10000,0))</f>
        <v/>
      </c>
      <c r="N17" s="423"/>
      <c r="O17" s="423"/>
      <c r="P17" s="36"/>
      <c r="Q17" s="424"/>
      <c r="R17" s="424"/>
      <c r="S17" s="39"/>
      <c r="T17" s="33" t="s">
        <v>12</v>
      </c>
      <c r="U17" s="42"/>
      <c r="V17" s="33" t="s">
        <v>13</v>
      </c>
      <c r="W17" s="45"/>
      <c r="X17" s="311"/>
      <c r="Y17" s="312"/>
      <c r="Z17" s="453"/>
    </row>
    <row r="18" spans="2:26" ht="23.45" customHeight="1" thickBot="1">
      <c r="B18" s="257"/>
      <c r="C18" s="436"/>
      <c r="D18" s="437"/>
      <c r="E18" s="437"/>
      <c r="F18" s="441"/>
      <c r="G18" s="441"/>
      <c r="H18" s="441"/>
      <c r="I18" s="441"/>
      <c r="J18" s="444"/>
      <c r="K18" s="445"/>
      <c r="L18" s="445"/>
      <c r="M18" s="439"/>
      <c r="N18" s="419"/>
      <c r="O18" s="419"/>
      <c r="P18" s="38"/>
      <c r="Q18" s="420"/>
      <c r="R18" s="420"/>
      <c r="S18" s="41"/>
      <c r="T18" s="35" t="s">
        <v>12</v>
      </c>
      <c r="U18" s="44"/>
      <c r="V18" s="35" t="s">
        <v>13</v>
      </c>
      <c r="W18" s="47"/>
      <c r="X18" s="421"/>
      <c r="Y18" s="422"/>
      <c r="Z18" s="454"/>
    </row>
    <row r="19" spans="2:26" ht="23.45" customHeight="1">
      <c r="B19" s="256">
        <v>4</v>
      </c>
      <c r="C19" s="434"/>
      <c r="D19" s="435"/>
      <c r="E19" s="435"/>
      <c r="F19" s="440"/>
      <c r="G19" s="440"/>
      <c r="H19" s="440"/>
      <c r="I19" s="440"/>
      <c r="J19" s="442"/>
      <c r="K19" s="443"/>
      <c r="L19" s="443"/>
      <c r="M19" s="438" t="str">
        <f>IF(L19="","",ROUNDDOWN((非表示!$B$5-L19)/10000,0))</f>
        <v/>
      </c>
      <c r="N19" s="423"/>
      <c r="O19" s="423"/>
      <c r="P19" s="36"/>
      <c r="Q19" s="424"/>
      <c r="R19" s="424"/>
      <c r="S19" s="39"/>
      <c r="T19" s="33" t="s">
        <v>12</v>
      </c>
      <c r="U19" s="42"/>
      <c r="V19" s="33" t="s">
        <v>13</v>
      </c>
      <c r="W19" s="45"/>
      <c r="X19" s="311"/>
      <c r="Y19" s="312"/>
      <c r="Z19" s="453"/>
    </row>
    <row r="20" spans="2:26" ht="23.45" customHeight="1" thickBot="1">
      <c r="B20" s="257"/>
      <c r="C20" s="436"/>
      <c r="D20" s="437"/>
      <c r="E20" s="437"/>
      <c r="F20" s="441"/>
      <c r="G20" s="441"/>
      <c r="H20" s="441"/>
      <c r="I20" s="441"/>
      <c r="J20" s="444"/>
      <c r="K20" s="445"/>
      <c r="L20" s="445"/>
      <c r="M20" s="439"/>
      <c r="N20" s="419"/>
      <c r="O20" s="419"/>
      <c r="P20" s="38"/>
      <c r="Q20" s="420"/>
      <c r="R20" s="420"/>
      <c r="S20" s="41"/>
      <c r="T20" s="35" t="s">
        <v>12</v>
      </c>
      <c r="U20" s="44"/>
      <c r="V20" s="35" t="s">
        <v>13</v>
      </c>
      <c r="W20" s="47"/>
      <c r="X20" s="421"/>
      <c r="Y20" s="422"/>
      <c r="Z20" s="454"/>
    </row>
    <row r="21" spans="2:26" ht="23.45" customHeight="1">
      <c r="B21" s="256">
        <v>5</v>
      </c>
      <c r="C21" s="434"/>
      <c r="D21" s="435"/>
      <c r="E21" s="435"/>
      <c r="F21" s="440"/>
      <c r="G21" s="440"/>
      <c r="H21" s="440"/>
      <c r="I21" s="440"/>
      <c r="J21" s="442"/>
      <c r="K21" s="443"/>
      <c r="L21" s="443"/>
      <c r="M21" s="438" t="str">
        <f>IF(L21="","",ROUNDDOWN((非表示!$B$5-L21)/10000,0))</f>
        <v/>
      </c>
      <c r="N21" s="423"/>
      <c r="O21" s="423"/>
      <c r="P21" s="36"/>
      <c r="Q21" s="424"/>
      <c r="R21" s="424"/>
      <c r="S21" s="39"/>
      <c r="T21" s="33" t="s">
        <v>12</v>
      </c>
      <c r="U21" s="42"/>
      <c r="V21" s="33" t="s">
        <v>13</v>
      </c>
      <c r="W21" s="45"/>
      <c r="X21" s="311"/>
      <c r="Y21" s="312"/>
      <c r="Z21" s="453"/>
    </row>
    <row r="22" spans="2:26" ht="23.45" customHeight="1" thickBot="1">
      <c r="B22" s="257"/>
      <c r="C22" s="436"/>
      <c r="D22" s="437"/>
      <c r="E22" s="437"/>
      <c r="F22" s="441"/>
      <c r="G22" s="441"/>
      <c r="H22" s="441"/>
      <c r="I22" s="441"/>
      <c r="J22" s="444"/>
      <c r="K22" s="445"/>
      <c r="L22" s="445"/>
      <c r="M22" s="439"/>
      <c r="N22" s="419"/>
      <c r="O22" s="419"/>
      <c r="P22" s="38"/>
      <c r="Q22" s="420"/>
      <c r="R22" s="420"/>
      <c r="S22" s="41"/>
      <c r="T22" s="35" t="s">
        <v>12</v>
      </c>
      <c r="U22" s="44"/>
      <c r="V22" s="35" t="s">
        <v>13</v>
      </c>
      <c r="W22" s="47"/>
      <c r="X22" s="421"/>
      <c r="Y22" s="422"/>
      <c r="Z22" s="454"/>
    </row>
    <row r="23" spans="2:26" ht="15" customHeight="1">
      <c r="B23" s="76" t="s">
        <v>111</v>
      </c>
      <c r="C23" s="14"/>
      <c r="D23" s="14"/>
      <c r="E23" s="14"/>
      <c r="F23" s="14"/>
      <c r="G23" s="14"/>
      <c r="H23" s="14"/>
      <c r="I23" s="14"/>
      <c r="J23" s="14"/>
      <c r="K23" s="14"/>
      <c r="L23" s="14"/>
      <c r="M23" s="14"/>
      <c r="N23" s="1"/>
      <c r="P23" s="1"/>
      <c r="Q23" s="1"/>
      <c r="S23" s="1"/>
      <c r="T23" s="1"/>
      <c r="V23" s="1"/>
      <c r="W23" s="1"/>
      <c r="X23" s="1"/>
      <c r="Z23" s="236" t="s">
        <v>200</v>
      </c>
    </row>
    <row r="24" spans="2:26" ht="15" customHeight="1">
      <c r="B24" s="71"/>
      <c r="C24" s="14"/>
      <c r="D24" s="14"/>
      <c r="E24" s="14"/>
      <c r="F24" s="14"/>
      <c r="G24" s="14"/>
      <c r="H24" s="14"/>
      <c r="I24" s="14"/>
      <c r="J24" s="14"/>
      <c r="K24" s="14"/>
      <c r="L24" s="14"/>
      <c r="M24" s="14"/>
      <c r="N24" s="1"/>
      <c r="P24" s="1"/>
      <c r="Q24" s="1"/>
      <c r="S24" s="1"/>
      <c r="T24" s="1"/>
      <c r="V24" s="1"/>
      <c r="W24" s="1"/>
      <c r="X24" s="1"/>
      <c r="Z24" s="1"/>
    </row>
  </sheetData>
  <mergeCells count="83">
    <mergeCell ref="Z11:Z12"/>
    <mergeCell ref="Z13:Z14"/>
    <mergeCell ref="X13:Y14"/>
    <mergeCell ref="X11:Y12"/>
    <mergeCell ref="Z15:Z16"/>
    <mergeCell ref="Z17:Z18"/>
    <mergeCell ref="Z19:Z20"/>
    <mergeCell ref="Z21:Z22"/>
    <mergeCell ref="F11:I12"/>
    <mergeCell ref="F13:I14"/>
    <mergeCell ref="F15:I16"/>
    <mergeCell ref="F17:I18"/>
    <mergeCell ref="J15:L16"/>
    <mergeCell ref="X15:Y16"/>
    <mergeCell ref="Q18:R18"/>
    <mergeCell ref="X17:Y18"/>
    <mergeCell ref="N17:O17"/>
    <mergeCell ref="Q17:R17"/>
    <mergeCell ref="N18:O18"/>
    <mergeCell ref="N19:O19"/>
    <mergeCell ref="Q19:R19"/>
    <mergeCell ref="J11:L12"/>
    <mergeCell ref="J13:L14"/>
    <mergeCell ref="E6:H6"/>
    <mergeCell ref="Q6:T6"/>
    <mergeCell ref="D4:H4"/>
    <mergeCell ref="I4:M4"/>
    <mergeCell ref="P4:T4"/>
    <mergeCell ref="C11:E12"/>
    <mergeCell ref="C13:E14"/>
    <mergeCell ref="M13:M14"/>
    <mergeCell ref="N14:O14"/>
    <mergeCell ref="Q12:R12"/>
    <mergeCell ref="C17:E18"/>
    <mergeCell ref="C19:E20"/>
    <mergeCell ref="B19:B20"/>
    <mergeCell ref="M19:M20"/>
    <mergeCell ref="F19:I20"/>
    <mergeCell ref="J19:L20"/>
    <mergeCell ref="B17:B18"/>
    <mergeCell ref="M17:M18"/>
    <mergeCell ref="J17:L18"/>
    <mergeCell ref="C21:E22"/>
    <mergeCell ref="F21:I22"/>
    <mergeCell ref="J21:L22"/>
    <mergeCell ref="M21:M22"/>
    <mergeCell ref="B21:B22"/>
    <mergeCell ref="B11:B12"/>
    <mergeCell ref="M11:M12"/>
    <mergeCell ref="N15:O15"/>
    <mergeCell ref="Q15:R15"/>
    <mergeCell ref="B13:B14"/>
    <mergeCell ref="B15:B16"/>
    <mergeCell ref="Q11:R11"/>
    <mergeCell ref="N16:O16"/>
    <mergeCell ref="Q16:R16"/>
    <mergeCell ref="N12:O12"/>
    <mergeCell ref="Q13:R13"/>
    <mergeCell ref="N13:O13"/>
    <mergeCell ref="Q14:R14"/>
    <mergeCell ref="N11:O11"/>
    <mergeCell ref="C15:E16"/>
    <mergeCell ref="M15:M16"/>
    <mergeCell ref="N20:O20"/>
    <mergeCell ref="Q20:R20"/>
    <mergeCell ref="X19:Y20"/>
    <mergeCell ref="N21:O21"/>
    <mergeCell ref="Q21:R21"/>
    <mergeCell ref="X21:Y22"/>
    <mergeCell ref="N22:O22"/>
    <mergeCell ref="Q22:R22"/>
    <mergeCell ref="P2:R2"/>
    <mergeCell ref="C10:E10"/>
    <mergeCell ref="F10:I10"/>
    <mergeCell ref="J10:L10"/>
    <mergeCell ref="S10:W10"/>
    <mergeCell ref="Q10:R10"/>
    <mergeCell ref="N10:O10"/>
    <mergeCell ref="U4:Y4"/>
    <mergeCell ref="E5:H5"/>
    <mergeCell ref="Q5:T5"/>
    <mergeCell ref="X10:Y10"/>
    <mergeCell ref="W2:Y2"/>
  </mergeCells>
  <phoneticPr fontId="1"/>
  <dataValidations xWindow="228" yWindow="608" count="3">
    <dataValidation allowBlank="1" showInputMessage="1" showErrorMessage="1" promptTitle="氏名" prompt="姓と名の間に半角スペースを入れる" sqref="C13 C15 C17 C19 C21" xr:uid="{C832B024-98E0-4663-B0D0-A47DE81F3C20}"/>
    <dataValidation allowBlank="1" showInputMessage="1" showErrorMessage="1" promptTitle="年齢" prompt="入力不可" sqref="M13 M15 M17 M19 M21" xr:uid="{EF361D1F-D5C4-4744-9298-D215262ED6AE}"/>
    <dataValidation allowBlank="1" showInputMessage="1" showErrorMessage="1" prompt="リストの上から優先して選択" sqref="X11:Y12" xr:uid="{5406233C-E505-4167-9103-BFF44C31B3ED}"/>
  </dataValidations>
  <pageMargins left="0.39370078740157483" right="0.19685039370078741" top="0.39370078740157483" bottom="0.19685039370078741" header="0" footer="0"/>
  <pageSetup paperSize="9" scale="99" orientation="landscape" r:id="rId1"/>
  <ignoredErrors>
    <ignoredError sqref="S11 U11 W11:W12" numberStoredAsText="1"/>
  </ignoredErrors>
  <extLst>
    <ext xmlns:x14="http://schemas.microsoft.com/office/spreadsheetml/2009/9/main" uri="{CCE6A557-97BC-4b89-ADB6-D9C93CAAB3DF}">
      <x14:dataValidations xmlns:xm="http://schemas.microsoft.com/office/excel/2006/main" xWindow="228" yWindow="608" count="8">
        <x14:dataValidation type="list" allowBlank="1" showInputMessage="1" showErrorMessage="1" promptTitle="参加" prompt="エントリーする種目に「〇」を選択" xr:uid="{FA319FE9-87B4-4BE6-BC84-847FC963A276}">
          <x14:formula1>
            <xm:f>非表示!$N$1:$N$2</xm:f>
          </x14:formula1>
          <xm:sqref>O5:O6 C5:C7 P7</xm:sqref>
        </x14:dataValidation>
        <x14:dataValidation type="list" showInputMessage="1" showErrorMessage="1" errorTitle="空欄エラー" error="申込人数に応じて１～４を選択してください。" xr:uid="{CBB56AED-F2CF-4D65-9809-E71051C64707}">
          <x14:formula1>
            <xm:f>非表示!$P$2:$P$5</xm:f>
          </x14:formula1>
          <xm:sqref>S2</xm:sqref>
        </x14:dataValidation>
        <x14:dataValidation type="list" allowBlank="1" showInputMessage="1" showErrorMessage="1" promptTitle="区分" prompt="プルダウンから選択" xr:uid="{DD2B4DA3-30A0-4E2F-BFCF-CBB0329C1AD3}">
          <x14:formula1>
            <xm:f>非表示!$G$1:$G$12</xm:f>
          </x14:formula1>
          <xm:sqref>N13:O22</xm:sqref>
        </x14:dataValidation>
        <x14:dataValidation type="list" allowBlank="1" showInputMessage="1" showErrorMessage="1" promptTitle="距離" prompt="プルダウンから選択" xr:uid="{8A1C87F2-81B0-4D56-8E84-DE8605B353C6}">
          <x14:formula1>
            <xm:f>非表示!$J$1:$J$4</xm:f>
          </x14:formula1>
          <xm:sqref>P13:P22</xm:sqref>
        </x14:dataValidation>
        <x14:dataValidation type="list" allowBlank="1" showInputMessage="1" showErrorMessage="1" promptTitle="種目" prompt="プルダウンから選択" xr:uid="{497878B2-DC95-4470-A335-24496BD4DCF8}">
          <x14:formula1>
            <xm:f>非表示!$I$1:$I$6</xm:f>
          </x14:formula1>
          <xm:sqref>Q13:R22</xm:sqref>
        </x14:dataValidation>
        <x14:dataValidation type="whole" errorStyle="warning" operator="lessThanOrEqual" allowBlank="1" showInputMessage="1" showErrorMessage="1" errorTitle="生年月日" error="小学３年未満は出場できません。" promptTitle="生年月日" prompt="整数8桁で入力" xr:uid="{A51F2601-450E-4F38-8D51-7AF0BF6EA01A}">
          <x14:formula1>
            <xm:f>非表示!$B$6</xm:f>
          </x14:formula1>
          <xm:sqref>M13:M22</xm:sqref>
        </x14:dataValidation>
        <x14:dataValidation type="list" allowBlank="1" showInputMessage="1" showErrorMessage="1" promptTitle="区内在籍" prompt="リストの上から優先して選択" xr:uid="{11FBB74C-B4CD-47C5-85C1-5171A510C470}">
          <x14:formula1>
            <xm:f>非表示!$M$1:$M$5</xm:f>
          </x14:formula1>
          <xm:sqref>X13:Y22</xm:sqref>
        </x14:dataValidation>
        <x14:dataValidation type="list" allowBlank="1" showInputMessage="1" showErrorMessage="1" xr:uid="{A31F96BB-7C6D-4ADB-89B2-BF6E2563FC58}">
          <x14:formula1>
            <xm:f>非表示!$L$2:$L$3</xm:f>
          </x14:formula1>
          <xm:sqref>Z13:Z22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46770-C9DB-49B1-B8BB-5F18EE5F7672}">
  <dimension ref="B1:Z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87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O2" s="465" t="s">
        <v>189</v>
      </c>
      <c r="P2" s="465"/>
      <c r="Q2" s="466"/>
      <c r="R2" s="2">
        <f>団体・参加種目【女子】１枚目!S2</f>
        <v>1</v>
      </c>
      <c r="S2" t="s">
        <v>130</v>
      </c>
      <c r="U2" s="164"/>
      <c r="V2" s="179" t="s">
        <v>0</v>
      </c>
      <c r="W2" s="416"/>
      <c r="X2" s="417"/>
      <c r="Y2" s="418"/>
    </row>
    <row r="3" spans="2:26" ht="15" customHeight="1">
      <c r="C3" s="3"/>
      <c r="D3" s="17"/>
      <c r="E3" s="17"/>
      <c r="F3" s="201"/>
      <c r="G3" s="201"/>
      <c r="H3" s="201"/>
      <c r="I3" s="201"/>
      <c r="J3" s="86" t="str">
        <f>IF(R2&lt;=1,"※全体枚数が１枚となっているため使用できません","")</f>
        <v>※全体枚数が１枚となっているため使用できません</v>
      </c>
      <c r="K3" s="5"/>
      <c r="N3" s="1"/>
      <c r="O3" s="1"/>
      <c r="V3" s="3"/>
      <c r="W3" s="1"/>
      <c r="X3" s="1"/>
      <c r="Y3" s="1"/>
    </row>
    <row r="4" spans="2:26" ht="18" customHeight="1">
      <c r="B4" s="1">
        <v>2</v>
      </c>
      <c r="C4" s="27" t="s">
        <v>77</v>
      </c>
      <c r="D4" s="27"/>
      <c r="E4" s="28" t="s">
        <v>109</v>
      </c>
      <c r="F4" s="237"/>
      <c r="G4" s="237"/>
      <c r="H4" s="237"/>
      <c r="I4" s="237"/>
      <c r="J4" s="25"/>
      <c r="K4" s="27"/>
      <c r="L4" s="25"/>
      <c r="M4" s="25"/>
      <c r="N4" s="20"/>
      <c r="O4" s="20"/>
      <c r="P4" s="25"/>
      <c r="Q4" s="25"/>
      <c r="R4" s="25"/>
      <c r="S4" s="25"/>
      <c r="T4" s="25"/>
      <c r="U4" s="25"/>
      <c r="V4" s="26"/>
      <c r="W4" s="20"/>
      <c r="X4" s="20"/>
      <c r="Y4" s="20"/>
    </row>
    <row r="5" spans="2:26" ht="18" customHeight="1" thickBot="1">
      <c r="B5" s="6" t="s">
        <v>8</v>
      </c>
      <c r="C5" s="411" t="s">
        <v>31</v>
      </c>
      <c r="D5" s="463"/>
      <c r="E5" s="463"/>
      <c r="F5" s="464" t="s">
        <v>2</v>
      </c>
      <c r="G5" s="464"/>
      <c r="H5" s="464"/>
      <c r="I5" s="464"/>
      <c r="J5" s="411" t="s">
        <v>34</v>
      </c>
      <c r="K5" s="411"/>
      <c r="L5" s="411"/>
      <c r="M5" s="169" t="s">
        <v>186</v>
      </c>
      <c r="N5" s="411" t="s">
        <v>36</v>
      </c>
      <c r="O5" s="411"/>
      <c r="P5" s="18" t="s">
        <v>35</v>
      </c>
      <c r="Q5" s="411" t="s">
        <v>10</v>
      </c>
      <c r="R5" s="411"/>
      <c r="S5" s="411" t="s">
        <v>11</v>
      </c>
      <c r="T5" s="411"/>
      <c r="U5" s="411"/>
      <c r="V5" s="411"/>
      <c r="W5" s="411"/>
      <c r="X5" s="411" t="s">
        <v>37</v>
      </c>
      <c r="Y5" s="451"/>
      <c r="Z5" s="234" t="s">
        <v>141</v>
      </c>
    </row>
    <row r="6" spans="2:26" ht="27.6" customHeight="1">
      <c r="B6" s="256">
        <v>6</v>
      </c>
      <c r="C6" s="467"/>
      <c r="D6" s="468"/>
      <c r="E6" s="468"/>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69"/>
      <c r="D7" s="470"/>
      <c r="E7" s="470"/>
      <c r="F7" s="444"/>
      <c r="G7" s="445"/>
      <c r="H7" s="445"/>
      <c r="I7" s="472"/>
      <c r="J7" s="476"/>
      <c r="K7" s="477"/>
      <c r="L7" s="478"/>
      <c r="M7" s="321"/>
      <c r="N7" s="419"/>
      <c r="O7" s="419"/>
      <c r="P7" s="38"/>
      <c r="Q7" s="462"/>
      <c r="R7" s="462"/>
      <c r="S7" s="41"/>
      <c r="T7" s="35" t="s">
        <v>12</v>
      </c>
      <c r="U7" s="44"/>
      <c r="V7" s="35" t="s">
        <v>13</v>
      </c>
      <c r="W7" s="47"/>
      <c r="X7" s="421"/>
      <c r="Y7" s="422"/>
      <c r="Z7" s="454"/>
    </row>
    <row r="8" spans="2:26" ht="27.6" customHeight="1">
      <c r="B8" s="256">
        <v>7</v>
      </c>
      <c r="C8" s="467"/>
      <c r="D8" s="468"/>
      <c r="E8" s="468"/>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80"/>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8</v>
      </c>
      <c r="C10" s="467"/>
      <c r="D10" s="468"/>
      <c r="E10" s="468"/>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80"/>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9</v>
      </c>
      <c r="C12" s="467"/>
      <c r="D12" s="468"/>
      <c r="E12" s="468"/>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311"/>
      <c r="Y12" s="312"/>
      <c r="Z12" s="453"/>
    </row>
    <row r="13" spans="2:26" ht="27.6" customHeight="1" thickBot="1">
      <c r="B13" s="257"/>
      <c r="C13" s="479"/>
      <c r="D13" s="480"/>
      <c r="E13" s="480"/>
      <c r="F13" s="481"/>
      <c r="G13" s="482"/>
      <c r="H13" s="482"/>
      <c r="I13" s="483"/>
      <c r="J13" s="484"/>
      <c r="K13" s="485"/>
      <c r="L13" s="486"/>
      <c r="M13" s="239"/>
      <c r="N13" s="460"/>
      <c r="O13" s="460"/>
      <c r="P13" s="37"/>
      <c r="Q13" s="461"/>
      <c r="R13" s="461"/>
      <c r="S13" s="40"/>
      <c r="T13" s="34" t="s">
        <v>12</v>
      </c>
      <c r="U13" s="43"/>
      <c r="V13" s="34" t="s">
        <v>13</v>
      </c>
      <c r="W13" s="46"/>
      <c r="X13" s="421"/>
      <c r="Y13" s="422"/>
      <c r="Z13" s="454"/>
    </row>
    <row r="14" spans="2:26" ht="27.6" customHeight="1">
      <c r="B14" s="256">
        <v>10</v>
      </c>
      <c r="C14" s="467"/>
      <c r="D14" s="468"/>
      <c r="E14" s="468"/>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311"/>
      <c r="Y14" s="312"/>
      <c r="Z14" s="453"/>
    </row>
    <row r="15" spans="2:26" ht="27.6" customHeight="1" thickBot="1">
      <c r="B15" s="257"/>
      <c r="C15" s="479"/>
      <c r="D15" s="480"/>
      <c r="E15" s="480"/>
      <c r="F15" s="481"/>
      <c r="G15" s="482"/>
      <c r="H15" s="482"/>
      <c r="I15" s="483"/>
      <c r="J15" s="484"/>
      <c r="K15" s="485"/>
      <c r="L15" s="486"/>
      <c r="M15" s="239"/>
      <c r="N15" s="460"/>
      <c r="O15" s="460"/>
      <c r="P15" s="37"/>
      <c r="Q15" s="461"/>
      <c r="R15" s="461"/>
      <c r="S15" s="40"/>
      <c r="T15" s="34" t="s">
        <v>12</v>
      </c>
      <c r="U15" s="43"/>
      <c r="V15" s="34" t="s">
        <v>13</v>
      </c>
      <c r="W15" s="46"/>
      <c r="X15" s="421"/>
      <c r="Y15" s="422"/>
      <c r="Z15" s="454"/>
    </row>
    <row r="16" spans="2:26" ht="27.6" customHeight="1">
      <c r="B16" s="256">
        <v>11</v>
      </c>
      <c r="C16" s="467"/>
      <c r="D16" s="468"/>
      <c r="E16" s="468"/>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6" ht="27.6" customHeight="1" thickBot="1">
      <c r="B17" s="257"/>
      <c r="C17" s="479"/>
      <c r="D17" s="480"/>
      <c r="E17" s="480"/>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6" ht="27.6" customHeight="1">
      <c r="B18" s="256">
        <v>12</v>
      </c>
      <c r="C18" s="467"/>
      <c r="D18" s="468"/>
      <c r="E18" s="468"/>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6" ht="27.6" customHeight="1" thickBot="1">
      <c r="B19" s="257"/>
      <c r="C19" s="479"/>
      <c r="D19" s="480"/>
      <c r="E19" s="480"/>
      <c r="F19" s="481"/>
      <c r="G19" s="482"/>
      <c r="H19" s="482"/>
      <c r="I19" s="483"/>
      <c r="J19" s="484"/>
      <c r="K19" s="485"/>
      <c r="L19" s="486"/>
      <c r="M19" s="239"/>
      <c r="N19" s="460"/>
      <c r="O19" s="460"/>
      <c r="P19" s="37"/>
      <c r="Q19" s="461"/>
      <c r="R19" s="461"/>
      <c r="S19" s="40"/>
      <c r="T19" s="34" t="s">
        <v>12</v>
      </c>
      <c r="U19" s="44"/>
      <c r="V19" s="34" t="s">
        <v>13</v>
      </c>
      <c r="W19" s="46"/>
      <c r="X19" s="421"/>
      <c r="Y19" s="422"/>
      <c r="Z19" s="454"/>
    </row>
    <row r="20" spans="2:26" ht="27.6" customHeight="1">
      <c r="B20" s="256">
        <v>13</v>
      </c>
      <c r="C20" s="467"/>
      <c r="D20" s="468"/>
      <c r="E20" s="468"/>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6" ht="27.6" customHeight="1" thickBot="1">
      <c r="B21" s="257"/>
      <c r="C21" s="469"/>
      <c r="D21" s="470"/>
      <c r="E21" s="470"/>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6">
      <c r="B22" s="76" t="s">
        <v>112</v>
      </c>
      <c r="Y22" s="66"/>
      <c r="Z22" s="236" t="s">
        <v>200</v>
      </c>
    </row>
  </sheetData>
  <mergeCells count="97">
    <mergeCell ref="X20:Y21"/>
    <mergeCell ref="N21:O21"/>
    <mergeCell ref="Q21:R21"/>
    <mergeCell ref="B20:B21"/>
    <mergeCell ref="C20:E21"/>
    <mergeCell ref="F20:I21"/>
    <mergeCell ref="J20:L21"/>
    <mergeCell ref="M20:M21"/>
    <mergeCell ref="N20:O20"/>
    <mergeCell ref="Q20:R20"/>
    <mergeCell ref="X16:Y17"/>
    <mergeCell ref="B18:B19"/>
    <mergeCell ref="C18:E19"/>
    <mergeCell ref="F18:I19"/>
    <mergeCell ref="J18:L19"/>
    <mergeCell ref="M18:M19"/>
    <mergeCell ref="X18:Y19"/>
    <mergeCell ref="B16:B17"/>
    <mergeCell ref="C16:E17"/>
    <mergeCell ref="F16:I17"/>
    <mergeCell ref="J16:L17"/>
    <mergeCell ref="M16:M17"/>
    <mergeCell ref="N19:O19"/>
    <mergeCell ref="Q19:R19"/>
    <mergeCell ref="X12:Y13"/>
    <mergeCell ref="B14:B15"/>
    <mergeCell ref="C14:E15"/>
    <mergeCell ref="F14:I15"/>
    <mergeCell ref="J14:L15"/>
    <mergeCell ref="M14:M15"/>
    <mergeCell ref="X14:Y15"/>
    <mergeCell ref="B12:B13"/>
    <mergeCell ref="C12:E13"/>
    <mergeCell ref="F12:I13"/>
    <mergeCell ref="J12:L13"/>
    <mergeCell ref="M12:M13"/>
    <mergeCell ref="N12:O12"/>
    <mergeCell ref="Q12:R12"/>
    <mergeCell ref="N13:O13"/>
    <mergeCell ref="Q13:R13"/>
    <mergeCell ref="B10:B11"/>
    <mergeCell ref="C10:E11"/>
    <mergeCell ref="F10:I11"/>
    <mergeCell ref="J10:L11"/>
    <mergeCell ref="M10:M11"/>
    <mergeCell ref="B8:B9"/>
    <mergeCell ref="C8:E9"/>
    <mergeCell ref="F8:I9"/>
    <mergeCell ref="J8:L9"/>
    <mergeCell ref="M8:M9"/>
    <mergeCell ref="B6:B7"/>
    <mergeCell ref="C6:E7"/>
    <mergeCell ref="F6:I7"/>
    <mergeCell ref="J6:L7"/>
    <mergeCell ref="M6:M7"/>
    <mergeCell ref="W2:Y2"/>
    <mergeCell ref="C5:E5"/>
    <mergeCell ref="F5:I5"/>
    <mergeCell ref="J5:L5"/>
    <mergeCell ref="N5:O5"/>
    <mergeCell ref="Q5:R5"/>
    <mergeCell ref="S5:W5"/>
    <mergeCell ref="X5:Y5"/>
    <mergeCell ref="O2:Q2"/>
    <mergeCell ref="N6:O6"/>
    <mergeCell ref="Q6:R6"/>
    <mergeCell ref="X6:Y7"/>
    <mergeCell ref="N7:O7"/>
    <mergeCell ref="Q7:R7"/>
    <mergeCell ref="N8:O8"/>
    <mergeCell ref="Q8:R8"/>
    <mergeCell ref="X8:Y9"/>
    <mergeCell ref="N9:O9"/>
    <mergeCell ref="Q9:R9"/>
    <mergeCell ref="N10:O10"/>
    <mergeCell ref="Q10:R10"/>
    <mergeCell ref="X10:Y11"/>
    <mergeCell ref="N11:O11"/>
    <mergeCell ref="Q11:R11"/>
    <mergeCell ref="N14:O14"/>
    <mergeCell ref="Q14:R14"/>
    <mergeCell ref="N15:O15"/>
    <mergeCell ref="N18:O18"/>
    <mergeCell ref="Q18:R18"/>
    <mergeCell ref="N16:O16"/>
    <mergeCell ref="Q16:R16"/>
    <mergeCell ref="N17:O17"/>
    <mergeCell ref="Q17:R17"/>
    <mergeCell ref="Q15:R15"/>
    <mergeCell ref="Z16:Z17"/>
    <mergeCell ref="Z18:Z19"/>
    <mergeCell ref="Z20:Z21"/>
    <mergeCell ref="Z6:Z7"/>
    <mergeCell ref="Z8:Z9"/>
    <mergeCell ref="Z10:Z11"/>
    <mergeCell ref="Z12:Z13"/>
    <mergeCell ref="Z14:Z15"/>
  </mergeCells>
  <phoneticPr fontId="1"/>
  <dataValidations xWindow="1028" yWindow="550" count="3">
    <dataValidation allowBlank="1" showInputMessage="1" showErrorMessage="1" promptTitle="氏名" prompt="姓と名の間に半角スペースを入れる" sqref="C6 C8 C10 C12 C14 C16 C18 C20" xr:uid="{AC9AEA78-B1AD-4972-95DB-C8E62FD802AE}"/>
    <dataValidation allowBlank="1" showInputMessage="1" showErrorMessage="1" promptTitle="フリガナ" prompt="姓と名の間に半角スペースを入れる" sqref="F6 F8 F10 F12 F14 F16 F18 F20" xr:uid="{6C151C06-61FC-4C75-8A8B-2818F1B123BC}"/>
    <dataValidation allowBlank="1" showInputMessage="1" showErrorMessage="1" promptTitle="年齢" prompt="入力不可" sqref="M6 M8 M10 M12 M14 M16 M18 M20" xr:uid="{FA422268-F482-489D-8DB4-9BFFF91751FA}"/>
  </dataValidations>
  <pageMargins left="0.19685039370078741" right="0.19685039370078741" top="0.39370078740157483" bottom="0.19685039370078741" header="0" footer="0"/>
  <pageSetup paperSize="9" orientation="landscape" r:id="rId1"/>
  <extLst>
    <ext xmlns:x14="http://schemas.microsoft.com/office/spreadsheetml/2009/9/main" uri="{CCE6A557-97BC-4b89-ADB6-D9C93CAAB3DF}">
      <x14:dataValidations xmlns:xm="http://schemas.microsoft.com/office/excel/2006/main" xWindow="1028" yWindow="550" count="6">
        <x14:dataValidation type="list" allowBlank="1" showInputMessage="1" showErrorMessage="1" promptTitle="区分" prompt="プルダウンから選択" xr:uid="{B7E8410C-8BB7-4B66-86C9-CAEA459A83CE}">
          <x14:formula1>
            <xm:f>非表示!$G$1:$G$12</xm:f>
          </x14:formula1>
          <xm:sqref>N6:O21</xm:sqref>
        </x14:dataValidation>
        <x14:dataValidation type="list" allowBlank="1" showInputMessage="1" showErrorMessage="1" promptTitle="距離" prompt="プルダウンから選択" xr:uid="{D5EED6F9-9A34-4E26-BBFF-6D484B5F0A23}">
          <x14:formula1>
            <xm:f>非表示!$J$1:$J$4</xm:f>
          </x14:formula1>
          <xm:sqref>P6:P21</xm:sqref>
        </x14:dataValidation>
        <x14:dataValidation type="list" allowBlank="1" showInputMessage="1" showErrorMessage="1" promptTitle="種目" prompt="プルダウンから選択" xr:uid="{0F198283-A4AC-4785-BD63-4EADA5B6FA0B}">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F892EF6E-844B-487E-A050-CE202B793DB8}">
          <x14:formula1>
            <xm:f>非表示!$B$6</xm:f>
          </x14:formula1>
          <xm:sqref>J6:L21</xm:sqref>
        </x14:dataValidation>
        <x14:dataValidation type="list" allowBlank="1" showInputMessage="1" showErrorMessage="1" xr:uid="{C645C7E5-962D-4CAA-ADE0-FDF1163F23DA}">
          <x14:formula1>
            <xm:f>非表示!$L$2:$L$3</xm:f>
          </x14:formula1>
          <xm:sqref>Z6:Z21</xm:sqref>
        </x14:dataValidation>
        <x14:dataValidation type="list" allowBlank="1" showInputMessage="1" showErrorMessage="1" promptTitle="区内在籍" prompt="リストの上から優先して選択" xr:uid="{22D0D80C-949D-46B9-9918-E9CE95CACBE2}">
          <x14:formula1>
            <xm:f>非表示!$M$1:$M$5</xm:f>
          </x14:formula1>
          <xm:sqref>X6:Y21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BFF20-A7E5-4DD3-A56E-BDB72496437D}">
  <dimension ref="B1:Z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O2" s="465" t="s">
        <v>190</v>
      </c>
      <c r="P2" s="487"/>
      <c r="Q2" s="487"/>
      <c r="R2" s="2">
        <f>団体・参加種目【女子】１枚目!S2</f>
        <v>1</v>
      </c>
      <c r="S2" t="s">
        <v>130</v>
      </c>
      <c r="V2" s="179" t="s">
        <v>0</v>
      </c>
      <c r="W2" s="416"/>
      <c r="X2" s="417"/>
      <c r="Y2" s="418"/>
      <c r="Z2" s="1"/>
    </row>
    <row r="3" spans="2:26" ht="15" customHeight="1">
      <c r="C3" s="3"/>
      <c r="D3" s="17"/>
      <c r="E3" s="17"/>
      <c r="F3" s="201"/>
      <c r="G3" s="201"/>
      <c r="H3" s="201"/>
      <c r="I3" s="14"/>
      <c r="J3" s="86" t="str">
        <f>IF(R2&lt;=2,"※全体枚数が２枚以下となっているため使用できません","")</f>
        <v>※全体枚数が２枚以下となっているため使用できません</v>
      </c>
      <c r="K3" s="5"/>
      <c r="N3" s="1"/>
      <c r="O3" s="1"/>
    </row>
    <row r="4" spans="2:26" ht="18" customHeight="1">
      <c r="B4" s="1">
        <v>2</v>
      </c>
      <c r="C4" s="27" t="s">
        <v>77</v>
      </c>
      <c r="D4" s="27"/>
      <c r="E4" s="28" t="s">
        <v>109</v>
      </c>
      <c r="F4" s="237"/>
      <c r="G4" s="237"/>
      <c r="H4" s="237"/>
      <c r="I4" s="237"/>
      <c r="J4" s="25"/>
      <c r="K4" s="27"/>
      <c r="L4" s="25"/>
      <c r="M4" s="25"/>
      <c r="N4" s="20"/>
      <c r="O4" s="20"/>
      <c r="P4" s="25"/>
      <c r="Q4" s="25"/>
      <c r="R4" s="25"/>
      <c r="S4" s="25"/>
      <c r="T4" s="25"/>
      <c r="U4" s="25"/>
      <c r="V4" s="26"/>
      <c r="W4" s="20"/>
      <c r="X4" s="20"/>
      <c r="Y4" s="20"/>
      <c r="Z4" s="1"/>
    </row>
    <row r="5" spans="2:26" ht="18" customHeight="1" thickBot="1">
      <c r="B5" s="6" t="s">
        <v>8</v>
      </c>
      <c r="C5" s="450" t="s">
        <v>31</v>
      </c>
      <c r="D5" s="239"/>
      <c r="E5" s="239"/>
      <c r="F5" s="488" t="s">
        <v>2</v>
      </c>
      <c r="G5" s="488"/>
      <c r="H5" s="488"/>
      <c r="I5" s="488"/>
      <c r="J5" s="450" t="s">
        <v>34</v>
      </c>
      <c r="K5" s="450"/>
      <c r="L5" s="450"/>
      <c r="M5" s="169" t="s">
        <v>186</v>
      </c>
      <c r="N5" s="450" t="s">
        <v>36</v>
      </c>
      <c r="O5" s="450"/>
      <c r="P5" s="6" t="s">
        <v>35</v>
      </c>
      <c r="Q5" s="450" t="s">
        <v>10</v>
      </c>
      <c r="R5" s="450"/>
      <c r="S5" s="450" t="s">
        <v>11</v>
      </c>
      <c r="T5" s="450"/>
      <c r="U5" s="450"/>
      <c r="V5" s="450"/>
      <c r="W5" s="450"/>
      <c r="X5" s="450" t="s">
        <v>37</v>
      </c>
      <c r="Y5" s="489"/>
      <c r="Z5" s="233" t="s">
        <v>141</v>
      </c>
    </row>
    <row r="6" spans="2:26" ht="27.6" customHeight="1">
      <c r="B6" s="256">
        <v>14</v>
      </c>
      <c r="C6" s="467"/>
      <c r="D6" s="468"/>
      <c r="E6" s="490"/>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79"/>
      <c r="D7" s="480"/>
      <c r="E7" s="491"/>
      <c r="F7" s="481"/>
      <c r="G7" s="482"/>
      <c r="H7" s="482"/>
      <c r="I7" s="483"/>
      <c r="J7" s="484"/>
      <c r="K7" s="485"/>
      <c r="L7" s="486"/>
      <c r="M7" s="239"/>
      <c r="N7" s="460"/>
      <c r="O7" s="460"/>
      <c r="P7" s="37"/>
      <c r="Q7" s="461"/>
      <c r="R7" s="461"/>
      <c r="S7" s="40"/>
      <c r="T7" s="34" t="s">
        <v>12</v>
      </c>
      <c r="U7" s="43"/>
      <c r="V7" s="34" t="s">
        <v>13</v>
      </c>
      <c r="W7" s="46"/>
      <c r="X7" s="421"/>
      <c r="Y7" s="422"/>
      <c r="Z7" s="454"/>
    </row>
    <row r="8" spans="2:26" ht="27.6" customHeight="1">
      <c r="B8" s="256">
        <v>15</v>
      </c>
      <c r="C8" s="467"/>
      <c r="D8" s="468"/>
      <c r="E8" s="490"/>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91"/>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16</v>
      </c>
      <c r="C10" s="467"/>
      <c r="D10" s="468"/>
      <c r="E10" s="490"/>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91"/>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17</v>
      </c>
      <c r="C12" s="467"/>
      <c r="D12" s="468"/>
      <c r="E12" s="490"/>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311"/>
      <c r="Y12" s="312"/>
      <c r="Z12" s="453"/>
    </row>
    <row r="13" spans="2:26" ht="27.6" customHeight="1" thickBot="1">
      <c r="B13" s="257"/>
      <c r="C13" s="479"/>
      <c r="D13" s="480"/>
      <c r="E13" s="491"/>
      <c r="F13" s="481"/>
      <c r="G13" s="482"/>
      <c r="H13" s="482"/>
      <c r="I13" s="483"/>
      <c r="J13" s="484"/>
      <c r="K13" s="485"/>
      <c r="L13" s="486"/>
      <c r="M13" s="239"/>
      <c r="N13" s="460"/>
      <c r="O13" s="460"/>
      <c r="P13" s="37"/>
      <c r="Q13" s="461"/>
      <c r="R13" s="461"/>
      <c r="S13" s="40"/>
      <c r="T13" s="34" t="s">
        <v>12</v>
      </c>
      <c r="U13" s="43"/>
      <c r="V13" s="34" t="s">
        <v>13</v>
      </c>
      <c r="W13" s="46"/>
      <c r="X13" s="421"/>
      <c r="Y13" s="422"/>
      <c r="Z13" s="454"/>
    </row>
    <row r="14" spans="2:26" ht="27.6" customHeight="1">
      <c r="B14" s="256">
        <v>18</v>
      </c>
      <c r="C14" s="467"/>
      <c r="D14" s="468"/>
      <c r="E14" s="490"/>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311"/>
      <c r="Y14" s="312"/>
      <c r="Z14" s="453"/>
    </row>
    <row r="15" spans="2:26" ht="27.6" customHeight="1" thickBot="1">
      <c r="B15" s="257"/>
      <c r="C15" s="479"/>
      <c r="D15" s="480"/>
      <c r="E15" s="491"/>
      <c r="F15" s="481"/>
      <c r="G15" s="482"/>
      <c r="H15" s="482"/>
      <c r="I15" s="483"/>
      <c r="J15" s="484"/>
      <c r="K15" s="485"/>
      <c r="L15" s="486"/>
      <c r="M15" s="239"/>
      <c r="N15" s="460"/>
      <c r="O15" s="460"/>
      <c r="P15" s="37"/>
      <c r="Q15" s="461"/>
      <c r="R15" s="461"/>
      <c r="S15" s="40"/>
      <c r="T15" s="34" t="s">
        <v>12</v>
      </c>
      <c r="U15" s="43"/>
      <c r="V15" s="34" t="s">
        <v>13</v>
      </c>
      <c r="W15" s="46"/>
      <c r="X15" s="421"/>
      <c r="Y15" s="422"/>
      <c r="Z15" s="454"/>
    </row>
    <row r="16" spans="2:26" ht="27.6" customHeight="1">
      <c r="B16" s="256">
        <v>19</v>
      </c>
      <c r="C16" s="467"/>
      <c r="D16" s="468"/>
      <c r="E16" s="490"/>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6" ht="27.6" customHeight="1" thickBot="1">
      <c r="B17" s="257"/>
      <c r="C17" s="479"/>
      <c r="D17" s="480"/>
      <c r="E17" s="491"/>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6" ht="27.6" customHeight="1">
      <c r="B18" s="256">
        <v>20</v>
      </c>
      <c r="C18" s="467"/>
      <c r="D18" s="468"/>
      <c r="E18" s="490"/>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6" ht="27.6" customHeight="1" thickBot="1">
      <c r="B19" s="257"/>
      <c r="C19" s="479"/>
      <c r="D19" s="480"/>
      <c r="E19" s="491"/>
      <c r="F19" s="481"/>
      <c r="G19" s="482"/>
      <c r="H19" s="482"/>
      <c r="I19" s="483"/>
      <c r="J19" s="484"/>
      <c r="K19" s="485"/>
      <c r="L19" s="486"/>
      <c r="M19" s="239"/>
      <c r="N19" s="460"/>
      <c r="O19" s="460"/>
      <c r="P19" s="37"/>
      <c r="Q19" s="461"/>
      <c r="R19" s="461"/>
      <c r="S19" s="40"/>
      <c r="T19" s="34" t="s">
        <v>12</v>
      </c>
      <c r="U19" s="43"/>
      <c r="V19" s="34" t="s">
        <v>13</v>
      </c>
      <c r="W19" s="46"/>
      <c r="X19" s="421"/>
      <c r="Y19" s="422"/>
      <c r="Z19" s="454"/>
    </row>
    <row r="20" spans="2:26" ht="27.6" customHeight="1">
      <c r="B20" s="256">
        <v>21</v>
      </c>
      <c r="C20" s="467"/>
      <c r="D20" s="468"/>
      <c r="E20" s="490"/>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6" ht="27.6" customHeight="1" thickBot="1">
      <c r="B21" s="257"/>
      <c r="C21" s="469"/>
      <c r="D21" s="470"/>
      <c r="E21" s="492"/>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6">
      <c r="B22" s="76" t="s">
        <v>113</v>
      </c>
      <c r="Y22" s="165"/>
      <c r="Z22" s="236" t="s">
        <v>200</v>
      </c>
    </row>
  </sheetData>
  <mergeCells count="97">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Q8:R8"/>
    <mergeCell ref="X8:Y9"/>
    <mergeCell ref="N9:O9"/>
    <mergeCell ref="Q9:R9"/>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年齢" prompt="入力不可" sqref="M6 M8 M10 M12 M14 M16 M18 M20" xr:uid="{E856536C-7217-4607-8CDF-89D11C5F1642}"/>
    <dataValidation allowBlank="1" showInputMessage="1" showErrorMessage="1" promptTitle="フリガナ" prompt="姓と名の間に半角スペースを入れる" sqref="F6 F8 F10 F12 F14 F16 F18 F20" xr:uid="{413C1B39-63EA-4F2B-BAFE-3EF36029570E}"/>
    <dataValidation allowBlank="1" showInputMessage="1" showErrorMessage="1" promptTitle="氏名" prompt="姓と名の間に半角スペースを入れる" sqref="C6 C8 C10 C12 C14 C16 C18 C20" xr:uid="{F247A25B-9BD5-4A0F-9E9B-CC3327CF4C70}"/>
  </dataValidations>
  <pageMargins left="0.19685039370078741" right="0.19685039370078741" top="0.39370078740157483" bottom="0.19685039370078741" header="0" footer="0"/>
  <pageSetup paperSize="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promptTitle="種目" prompt="プルダウンから選択" xr:uid="{686C3305-16F4-4994-8CC0-AFDCC597997D}">
          <x14:formula1>
            <xm:f>非表示!$I$1:$I$6</xm:f>
          </x14:formula1>
          <xm:sqref>Q6:R21</xm:sqref>
        </x14:dataValidation>
        <x14:dataValidation type="list" allowBlank="1" showInputMessage="1" showErrorMessage="1" promptTitle="距離" prompt="プルダウンから選択" xr:uid="{F670597B-7B98-4406-B0C0-5077925AEFD5}">
          <x14:formula1>
            <xm:f>非表示!$J$1:$J$4</xm:f>
          </x14:formula1>
          <xm:sqref>P6:P21</xm:sqref>
        </x14:dataValidation>
        <x14:dataValidation type="list" allowBlank="1" showInputMessage="1" showErrorMessage="1" promptTitle="区分" prompt="プルダウンから選択" xr:uid="{2174D457-EA9C-45B7-8EFE-3CFB3C2E6097}">
          <x14:formula1>
            <xm:f>非表示!$G$1:$G$12</xm:f>
          </x14:formula1>
          <xm:sqref>N6:O21</xm:sqref>
        </x14:dataValidation>
        <x14:dataValidation type="whole" errorStyle="warning" operator="lessThanOrEqual" allowBlank="1" showInputMessage="1" showErrorMessage="1" errorTitle="生年月日" error="小学３年未満は出場できません。" promptTitle="生年月日" prompt="整数8桁で入力" xr:uid="{6EFEC302-4E88-494F-84D9-DDDD36F659A4}">
          <x14:formula1>
            <xm:f>非表示!$B$6</xm:f>
          </x14:formula1>
          <xm:sqref>J6:L21</xm:sqref>
        </x14:dataValidation>
        <x14:dataValidation type="list" allowBlank="1" showInputMessage="1" showErrorMessage="1" promptTitle="区内在籍" prompt="リストの上から優先して選択" xr:uid="{6B2C009C-E8F6-4ED8-9294-64A4D25E6204}">
          <x14:formula1>
            <xm:f>非表示!$M$1:$M$5</xm:f>
          </x14:formula1>
          <xm:sqref>X6:Y21</xm:sqref>
        </x14:dataValidation>
        <x14:dataValidation type="list" allowBlank="1" showInputMessage="1" showErrorMessage="1" xr:uid="{A5D0F1D5-14BF-4355-BF37-E074D8B07AC0}">
          <x14:formula1>
            <xm:f>非表示!$L$2:$L$3</xm:f>
          </x14:formula1>
          <xm:sqref>Z6:Z21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EF99E-DF12-43D7-9FC1-8A395393979E}">
  <dimension ref="B1:Z22"/>
  <sheetViews>
    <sheetView zoomScale="113" zoomScaleNormal="113" zoomScaleSheetLayoutView="100" workbookViewId="0">
      <selection activeCell="C6" sqref="C6:E7"/>
    </sheetView>
  </sheetViews>
  <sheetFormatPr defaultRowHeight="18.75"/>
  <cols>
    <col min="1" max="1" width="0.875" customWidth="1"/>
    <col min="2" max="2" width="5.125" style="1" customWidth="1"/>
    <col min="3" max="5" width="5.125" customWidth="1"/>
    <col min="6" max="9" width="5.125" style="70" customWidth="1"/>
    <col min="10"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M2" s="65"/>
      <c r="N2" s="65"/>
      <c r="O2" s="487" t="s">
        <v>191</v>
      </c>
      <c r="P2" s="487"/>
      <c r="Q2" s="487"/>
      <c r="R2" s="2">
        <f>団体・参加種目【女子】１枚目!S2</f>
        <v>1</v>
      </c>
      <c r="S2" t="s">
        <v>130</v>
      </c>
      <c r="V2" s="179" t="s">
        <v>0</v>
      </c>
      <c r="W2" s="416"/>
      <c r="X2" s="417"/>
      <c r="Y2" s="418"/>
      <c r="Z2" s="1"/>
    </row>
    <row r="3" spans="2:26" ht="15" customHeight="1">
      <c r="C3" s="3"/>
      <c r="D3" s="17"/>
      <c r="E3" s="17"/>
      <c r="F3" s="201"/>
      <c r="G3" s="201"/>
      <c r="H3" s="201"/>
      <c r="I3" s="14"/>
      <c r="J3" s="86" t="str">
        <f>IF(R2&lt;=3,"※全体枚数が３枚以下となっているため使用できません","")</f>
        <v>※全体枚数が３枚以下となっているため使用できません</v>
      </c>
      <c r="K3" s="5"/>
      <c r="N3" s="1"/>
      <c r="O3" s="1"/>
    </row>
    <row r="4" spans="2:26" ht="18" customHeight="1">
      <c r="B4" s="1">
        <v>2</v>
      </c>
      <c r="C4" s="27" t="s">
        <v>77</v>
      </c>
      <c r="D4" s="27"/>
      <c r="E4" s="28" t="s">
        <v>109</v>
      </c>
      <c r="F4" s="237"/>
      <c r="G4" s="237"/>
      <c r="H4" s="237"/>
      <c r="I4" s="237"/>
      <c r="J4" s="25"/>
      <c r="K4" s="27"/>
      <c r="L4" s="25"/>
      <c r="M4" s="25"/>
      <c r="N4" s="20"/>
      <c r="O4" s="20"/>
      <c r="P4" s="25"/>
      <c r="Q4" s="25"/>
      <c r="R4" s="25"/>
      <c r="S4" s="25"/>
      <c r="T4" s="25"/>
      <c r="U4" s="25"/>
      <c r="V4" s="26"/>
      <c r="W4" s="20"/>
      <c r="X4" s="20"/>
      <c r="Y4" s="20"/>
      <c r="Z4" s="1"/>
    </row>
    <row r="5" spans="2:26" ht="18" customHeight="1" thickBot="1">
      <c r="B5" s="6" t="s">
        <v>8</v>
      </c>
      <c r="C5" s="450" t="s">
        <v>31</v>
      </c>
      <c r="D5" s="239"/>
      <c r="E5" s="239"/>
      <c r="F5" s="488" t="s">
        <v>2</v>
      </c>
      <c r="G5" s="488"/>
      <c r="H5" s="488"/>
      <c r="I5" s="488"/>
      <c r="J5" s="450" t="s">
        <v>34</v>
      </c>
      <c r="K5" s="450"/>
      <c r="L5" s="450"/>
      <c r="M5" s="169" t="s">
        <v>186</v>
      </c>
      <c r="N5" s="450" t="s">
        <v>36</v>
      </c>
      <c r="O5" s="450"/>
      <c r="P5" s="6" t="s">
        <v>35</v>
      </c>
      <c r="Q5" s="450" t="s">
        <v>10</v>
      </c>
      <c r="R5" s="450"/>
      <c r="S5" s="450" t="s">
        <v>11</v>
      </c>
      <c r="T5" s="450"/>
      <c r="U5" s="450"/>
      <c r="V5" s="450"/>
      <c r="W5" s="450"/>
      <c r="X5" s="411" t="s">
        <v>37</v>
      </c>
      <c r="Y5" s="451"/>
      <c r="Z5" s="234" t="s">
        <v>141</v>
      </c>
    </row>
    <row r="6" spans="2:26" ht="27.6" customHeight="1">
      <c r="B6" s="256">
        <v>22</v>
      </c>
      <c r="C6" s="467"/>
      <c r="D6" s="468"/>
      <c r="E6" s="490"/>
      <c r="F6" s="442"/>
      <c r="G6" s="443"/>
      <c r="H6" s="443"/>
      <c r="I6" s="471"/>
      <c r="J6" s="473"/>
      <c r="K6" s="474"/>
      <c r="L6" s="475"/>
      <c r="M6" s="320" t="str">
        <f>IF(J6="","",ROUNDDOWN((非表示!$B$5-J6)/10000,0))</f>
        <v/>
      </c>
      <c r="N6" s="423"/>
      <c r="O6" s="423"/>
      <c r="P6" s="36"/>
      <c r="Q6" s="424"/>
      <c r="R6" s="424"/>
      <c r="S6" s="39"/>
      <c r="T6" s="33" t="s">
        <v>12</v>
      </c>
      <c r="U6" s="42"/>
      <c r="V6" s="33" t="s">
        <v>13</v>
      </c>
      <c r="W6" s="45"/>
      <c r="X6" s="311"/>
      <c r="Y6" s="312"/>
      <c r="Z6" s="453"/>
    </row>
    <row r="7" spans="2:26" ht="27.6" customHeight="1" thickBot="1">
      <c r="B7" s="257"/>
      <c r="C7" s="479"/>
      <c r="D7" s="480"/>
      <c r="E7" s="491"/>
      <c r="F7" s="481"/>
      <c r="G7" s="482"/>
      <c r="H7" s="482"/>
      <c r="I7" s="483"/>
      <c r="J7" s="484"/>
      <c r="K7" s="485"/>
      <c r="L7" s="486"/>
      <c r="M7" s="239"/>
      <c r="N7" s="460"/>
      <c r="O7" s="460"/>
      <c r="P7" s="37"/>
      <c r="Q7" s="461"/>
      <c r="R7" s="461"/>
      <c r="S7" s="40"/>
      <c r="T7" s="34" t="s">
        <v>12</v>
      </c>
      <c r="U7" s="43"/>
      <c r="V7" s="34" t="s">
        <v>13</v>
      </c>
      <c r="W7" s="46"/>
      <c r="X7" s="421"/>
      <c r="Y7" s="422"/>
      <c r="Z7" s="454"/>
    </row>
    <row r="8" spans="2:26" ht="27.6" customHeight="1">
      <c r="B8" s="256">
        <v>23</v>
      </c>
      <c r="C8" s="467"/>
      <c r="D8" s="468"/>
      <c r="E8" s="490"/>
      <c r="F8" s="442"/>
      <c r="G8" s="443"/>
      <c r="H8" s="443"/>
      <c r="I8" s="471"/>
      <c r="J8" s="473"/>
      <c r="K8" s="474"/>
      <c r="L8" s="475"/>
      <c r="M8" s="320" t="str">
        <f>IF(J8="","",ROUNDDOWN((非表示!$B$5-J8)/10000,0))</f>
        <v/>
      </c>
      <c r="N8" s="423"/>
      <c r="O8" s="423"/>
      <c r="P8" s="36"/>
      <c r="Q8" s="424"/>
      <c r="R8" s="424"/>
      <c r="S8" s="39"/>
      <c r="T8" s="33" t="s">
        <v>12</v>
      </c>
      <c r="U8" s="42"/>
      <c r="V8" s="33" t="s">
        <v>13</v>
      </c>
      <c r="W8" s="45"/>
      <c r="X8" s="311"/>
      <c r="Y8" s="312"/>
      <c r="Z8" s="453"/>
    </row>
    <row r="9" spans="2:26" ht="27.6" customHeight="1" thickBot="1">
      <c r="B9" s="257"/>
      <c r="C9" s="479"/>
      <c r="D9" s="480"/>
      <c r="E9" s="491"/>
      <c r="F9" s="481"/>
      <c r="G9" s="482"/>
      <c r="H9" s="482"/>
      <c r="I9" s="483"/>
      <c r="J9" s="484"/>
      <c r="K9" s="485"/>
      <c r="L9" s="486"/>
      <c r="M9" s="239"/>
      <c r="N9" s="460"/>
      <c r="O9" s="460"/>
      <c r="P9" s="37"/>
      <c r="Q9" s="461"/>
      <c r="R9" s="461"/>
      <c r="S9" s="40"/>
      <c r="T9" s="34" t="s">
        <v>12</v>
      </c>
      <c r="U9" s="43"/>
      <c r="V9" s="34" t="s">
        <v>13</v>
      </c>
      <c r="W9" s="46"/>
      <c r="X9" s="421"/>
      <c r="Y9" s="422"/>
      <c r="Z9" s="454"/>
    </row>
    <row r="10" spans="2:26" ht="27.6" customHeight="1">
      <c r="B10" s="256">
        <v>24</v>
      </c>
      <c r="C10" s="467"/>
      <c r="D10" s="468"/>
      <c r="E10" s="490"/>
      <c r="F10" s="442"/>
      <c r="G10" s="443"/>
      <c r="H10" s="443"/>
      <c r="I10" s="471"/>
      <c r="J10" s="473"/>
      <c r="K10" s="474"/>
      <c r="L10" s="475"/>
      <c r="M10" s="320" t="str">
        <f>IF(J10="","",ROUNDDOWN((非表示!$B$5-J10)/10000,0))</f>
        <v/>
      </c>
      <c r="N10" s="423"/>
      <c r="O10" s="423"/>
      <c r="P10" s="36"/>
      <c r="Q10" s="424"/>
      <c r="R10" s="424"/>
      <c r="S10" s="39"/>
      <c r="T10" s="33" t="s">
        <v>12</v>
      </c>
      <c r="U10" s="42"/>
      <c r="V10" s="33" t="s">
        <v>13</v>
      </c>
      <c r="W10" s="45"/>
      <c r="X10" s="311"/>
      <c r="Y10" s="312"/>
      <c r="Z10" s="453"/>
    </row>
    <row r="11" spans="2:26" ht="27.6" customHeight="1" thickBot="1">
      <c r="B11" s="257"/>
      <c r="C11" s="479"/>
      <c r="D11" s="480"/>
      <c r="E11" s="491"/>
      <c r="F11" s="481"/>
      <c r="G11" s="482"/>
      <c r="H11" s="482"/>
      <c r="I11" s="483"/>
      <c r="J11" s="484"/>
      <c r="K11" s="485"/>
      <c r="L11" s="486"/>
      <c r="M11" s="239"/>
      <c r="N11" s="460"/>
      <c r="O11" s="460"/>
      <c r="P11" s="37"/>
      <c r="Q11" s="461"/>
      <c r="R11" s="461"/>
      <c r="S11" s="40"/>
      <c r="T11" s="34" t="s">
        <v>12</v>
      </c>
      <c r="U11" s="43"/>
      <c r="V11" s="34" t="s">
        <v>13</v>
      </c>
      <c r="W11" s="46"/>
      <c r="X11" s="421"/>
      <c r="Y11" s="422"/>
      <c r="Z11" s="454"/>
    </row>
    <row r="12" spans="2:26" ht="27.6" customHeight="1">
      <c r="B12" s="256">
        <v>25</v>
      </c>
      <c r="C12" s="467"/>
      <c r="D12" s="468"/>
      <c r="E12" s="490"/>
      <c r="F12" s="442"/>
      <c r="G12" s="443"/>
      <c r="H12" s="443"/>
      <c r="I12" s="471"/>
      <c r="J12" s="473"/>
      <c r="K12" s="474"/>
      <c r="L12" s="475"/>
      <c r="M12" s="320" t="str">
        <f>IF(J12="","",ROUNDDOWN((非表示!$B$5-J12)/10000,0))</f>
        <v/>
      </c>
      <c r="N12" s="423"/>
      <c r="O12" s="423"/>
      <c r="P12" s="36"/>
      <c r="Q12" s="424"/>
      <c r="R12" s="424"/>
      <c r="S12" s="39"/>
      <c r="T12" s="33" t="s">
        <v>12</v>
      </c>
      <c r="U12" s="42"/>
      <c r="V12" s="33" t="s">
        <v>13</v>
      </c>
      <c r="W12" s="45"/>
      <c r="X12" s="311"/>
      <c r="Y12" s="312"/>
      <c r="Z12" s="453"/>
    </row>
    <row r="13" spans="2:26" ht="27.6" customHeight="1" thickBot="1">
      <c r="B13" s="257"/>
      <c r="C13" s="479"/>
      <c r="D13" s="480"/>
      <c r="E13" s="491"/>
      <c r="F13" s="481"/>
      <c r="G13" s="482"/>
      <c r="H13" s="482"/>
      <c r="I13" s="483"/>
      <c r="J13" s="484"/>
      <c r="K13" s="485"/>
      <c r="L13" s="486"/>
      <c r="M13" s="239"/>
      <c r="N13" s="460"/>
      <c r="O13" s="460"/>
      <c r="P13" s="37"/>
      <c r="Q13" s="461"/>
      <c r="R13" s="461"/>
      <c r="S13" s="40"/>
      <c r="T13" s="34" t="s">
        <v>12</v>
      </c>
      <c r="U13" s="43"/>
      <c r="V13" s="34" t="s">
        <v>13</v>
      </c>
      <c r="W13" s="46"/>
      <c r="X13" s="421"/>
      <c r="Y13" s="422"/>
      <c r="Z13" s="454"/>
    </row>
    <row r="14" spans="2:26" ht="27.6" customHeight="1">
      <c r="B14" s="256">
        <v>26</v>
      </c>
      <c r="C14" s="467"/>
      <c r="D14" s="468"/>
      <c r="E14" s="490"/>
      <c r="F14" s="442"/>
      <c r="G14" s="443"/>
      <c r="H14" s="443"/>
      <c r="I14" s="471"/>
      <c r="J14" s="473"/>
      <c r="K14" s="474"/>
      <c r="L14" s="475"/>
      <c r="M14" s="320" t="str">
        <f>IF(J14="","",ROUNDDOWN((非表示!$B$5-J14)/10000,0))</f>
        <v/>
      </c>
      <c r="N14" s="423"/>
      <c r="O14" s="423"/>
      <c r="P14" s="36"/>
      <c r="Q14" s="424"/>
      <c r="R14" s="424"/>
      <c r="S14" s="39"/>
      <c r="T14" s="33" t="s">
        <v>12</v>
      </c>
      <c r="U14" s="42"/>
      <c r="V14" s="33" t="s">
        <v>13</v>
      </c>
      <c r="W14" s="45"/>
      <c r="X14" s="311"/>
      <c r="Y14" s="312"/>
      <c r="Z14" s="453"/>
    </row>
    <row r="15" spans="2:26" ht="27.6" customHeight="1" thickBot="1">
      <c r="B15" s="257"/>
      <c r="C15" s="479"/>
      <c r="D15" s="480"/>
      <c r="E15" s="491"/>
      <c r="F15" s="481"/>
      <c r="G15" s="482"/>
      <c r="H15" s="482"/>
      <c r="I15" s="483"/>
      <c r="J15" s="484"/>
      <c r="K15" s="485"/>
      <c r="L15" s="486"/>
      <c r="M15" s="239"/>
      <c r="N15" s="460"/>
      <c r="O15" s="460"/>
      <c r="P15" s="37"/>
      <c r="Q15" s="461"/>
      <c r="R15" s="461"/>
      <c r="S15" s="40"/>
      <c r="T15" s="34" t="s">
        <v>12</v>
      </c>
      <c r="U15" s="43"/>
      <c r="V15" s="34" t="s">
        <v>13</v>
      </c>
      <c r="W15" s="46"/>
      <c r="X15" s="421"/>
      <c r="Y15" s="422"/>
      <c r="Z15" s="454"/>
    </row>
    <row r="16" spans="2:26" ht="27.6" customHeight="1">
      <c r="B16" s="256">
        <v>27</v>
      </c>
      <c r="C16" s="467"/>
      <c r="D16" s="468"/>
      <c r="E16" s="490"/>
      <c r="F16" s="442"/>
      <c r="G16" s="443"/>
      <c r="H16" s="443"/>
      <c r="I16" s="471"/>
      <c r="J16" s="473"/>
      <c r="K16" s="474"/>
      <c r="L16" s="475"/>
      <c r="M16" s="320" t="str">
        <f>IF(J16="","",ROUNDDOWN((非表示!$B$5-J16)/10000,0))</f>
        <v/>
      </c>
      <c r="N16" s="423"/>
      <c r="O16" s="423"/>
      <c r="P16" s="36"/>
      <c r="Q16" s="424"/>
      <c r="R16" s="424"/>
      <c r="S16" s="39"/>
      <c r="T16" s="33" t="s">
        <v>12</v>
      </c>
      <c r="U16" s="42"/>
      <c r="V16" s="33" t="s">
        <v>13</v>
      </c>
      <c r="W16" s="45"/>
      <c r="X16" s="311"/>
      <c r="Y16" s="312"/>
      <c r="Z16" s="453"/>
    </row>
    <row r="17" spans="2:26" ht="27.6" customHeight="1" thickBot="1">
      <c r="B17" s="257"/>
      <c r="C17" s="479"/>
      <c r="D17" s="480"/>
      <c r="E17" s="491"/>
      <c r="F17" s="481"/>
      <c r="G17" s="482"/>
      <c r="H17" s="482"/>
      <c r="I17" s="483"/>
      <c r="J17" s="484"/>
      <c r="K17" s="485"/>
      <c r="L17" s="486"/>
      <c r="M17" s="239"/>
      <c r="N17" s="460"/>
      <c r="O17" s="460"/>
      <c r="P17" s="37"/>
      <c r="Q17" s="461"/>
      <c r="R17" s="461"/>
      <c r="S17" s="40"/>
      <c r="T17" s="34" t="s">
        <v>12</v>
      </c>
      <c r="U17" s="43"/>
      <c r="V17" s="34" t="s">
        <v>13</v>
      </c>
      <c r="W17" s="46"/>
      <c r="X17" s="421"/>
      <c r="Y17" s="422"/>
      <c r="Z17" s="454"/>
    </row>
    <row r="18" spans="2:26" ht="27.6" customHeight="1">
      <c r="B18" s="256">
        <v>28</v>
      </c>
      <c r="C18" s="467"/>
      <c r="D18" s="468"/>
      <c r="E18" s="490"/>
      <c r="F18" s="442"/>
      <c r="G18" s="443"/>
      <c r="H18" s="443"/>
      <c r="I18" s="471"/>
      <c r="J18" s="473"/>
      <c r="K18" s="474"/>
      <c r="L18" s="475"/>
      <c r="M18" s="320" t="str">
        <f>IF(J18="","",ROUNDDOWN((非表示!$B$5-J18)/10000,0))</f>
        <v/>
      </c>
      <c r="N18" s="423"/>
      <c r="O18" s="423"/>
      <c r="P18" s="36"/>
      <c r="Q18" s="424"/>
      <c r="R18" s="424"/>
      <c r="S18" s="39"/>
      <c r="T18" s="33" t="s">
        <v>12</v>
      </c>
      <c r="U18" s="42"/>
      <c r="V18" s="33" t="s">
        <v>13</v>
      </c>
      <c r="W18" s="45"/>
      <c r="X18" s="311"/>
      <c r="Y18" s="312"/>
      <c r="Z18" s="453"/>
    </row>
    <row r="19" spans="2:26" ht="27.6" customHeight="1" thickBot="1">
      <c r="B19" s="257"/>
      <c r="C19" s="479"/>
      <c r="D19" s="480"/>
      <c r="E19" s="491"/>
      <c r="F19" s="481"/>
      <c r="G19" s="482"/>
      <c r="H19" s="482"/>
      <c r="I19" s="483"/>
      <c r="J19" s="484"/>
      <c r="K19" s="485"/>
      <c r="L19" s="486"/>
      <c r="M19" s="239"/>
      <c r="N19" s="460"/>
      <c r="O19" s="460"/>
      <c r="P19" s="37"/>
      <c r="Q19" s="461"/>
      <c r="R19" s="461"/>
      <c r="S19" s="40"/>
      <c r="T19" s="34" t="s">
        <v>12</v>
      </c>
      <c r="U19" s="43"/>
      <c r="V19" s="34" t="s">
        <v>13</v>
      </c>
      <c r="W19" s="46"/>
      <c r="X19" s="421"/>
      <c r="Y19" s="422"/>
      <c r="Z19" s="454"/>
    </row>
    <row r="20" spans="2:26" ht="27.6" customHeight="1">
      <c r="B20" s="256">
        <v>29</v>
      </c>
      <c r="C20" s="467"/>
      <c r="D20" s="468"/>
      <c r="E20" s="490"/>
      <c r="F20" s="442"/>
      <c r="G20" s="443"/>
      <c r="H20" s="443"/>
      <c r="I20" s="471"/>
      <c r="J20" s="473"/>
      <c r="K20" s="474"/>
      <c r="L20" s="475"/>
      <c r="M20" s="320" t="str">
        <f>IF(J20="","",ROUNDDOWN((非表示!$B$5-J20)/10000,0))</f>
        <v/>
      </c>
      <c r="N20" s="423"/>
      <c r="O20" s="423"/>
      <c r="P20" s="36"/>
      <c r="Q20" s="424"/>
      <c r="R20" s="424"/>
      <c r="S20" s="39"/>
      <c r="T20" s="33" t="s">
        <v>12</v>
      </c>
      <c r="U20" s="42"/>
      <c r="V20" s="33" t="s">
        <v>13</v>
      </c>
      <c r="W20" s="45"/>
      <c r="X20" s="311"/>
      <c r="Y20" s="312"/>
      <c r="Z20" s="453"/>
    </row>
    <row r="21" spans="2:26" ht="27.6" customHeight="1" thickBot="1">
      <c r="B21" s="257"/>
      <c r="C21" s="469"/>
      <c r="D21" s="470"/>
      <c r="E21" s="492"/>
      <c r="F21" s="444"/>
      <c r="G21" s="445"/>
      <c r="H21" s="445"/>
      <c r="I21" s="472"/>
      <c r="J21" s="476"/>
      <c r="K21" s="477"/>
      <c r="L21" s="478"/>
      <c r="M21" s="321"/>
      <c r="N21" s="419"/>
      <c r="O21" s="419"/>
      <c r="P21" s="38"/>
      <c r="Q21" s="462"/>
      <c r="R21" s="462"/>
      <c r="S21" s="41"/>
      <c r="T21" s="35" t="s">
        <v>12</v>
      </c>
      <c r="U21" s="44"/>
      <c r="V21" s="35" t="s">
        <v>13</v>
      </c>
      <c r="W21" s="47"/>
      <c r="X21" s="421"/>
      <c r="Y21" s="422"/>
      <c r="Z21" s="454"/>
    </row>
    <row r="22" spans="2:26">
      <c r="B22" s="71"/>
      <c r="Y22" s="66"/>
      <c r="Z22" s="236" t="s">
        <v>200</v>
      </c>
    </row>
  </sheetData>
  <mergeCells count="97">
    <mergeCell ref="Z16:Z17"/>
    <mergeCell ref="Z18:Z19"/>
    <mergeCell ref="Z20:Z21"/>
    <mergeCell ref="Z6:Z7"/>
    <mergeCell ref="Z8:Z9"/>
    <mergeCell ref="Z10:Z11"/>
    <mergeCell ref="Z12:Z13"/>
    <mergeCell ref="Z14:Z15"/>
    <mergeCell ref="Q20:R20"/>
    <mergeCell ref="X20:Y21"/>
    <mergeCell ref="N21:O21"/>
    <mergeCell ref="Q21:R21"/>
    <mergeCell ref="Q18:R18"/>
    <mergeCell ref="X18:Y19"/>
    <mergeCell ref="N19:O19"/>
    <mergeCell ref="Q19:R19"/>
    <mergeCell ref="N20:O20"/>
    <mergeCell ref="N18:O18"/>
    <mergeCell ref="B20:B21"/>
    <mergeCell ref="C20:E21"/>
    <mergeCell ref="F20:I21"/>
    <mergeCell ref="J20:L21"/>
    <mergeCell ref="M20:M21"/>
    <mergeCell ref="B18:B19"/>
    <mergeCell ref="C18:E19"/>
    <mergeCell ref="F18:I19"/>
    <mergeCell ref="J18:L19"/>
    <mergeCell ref="M18:M19"/>
    <mergeCell ref="N16:O16"/>
    <mergeCell ref="Q16:R16"/>
    <mergeCell ref="X16:Y17"/>
    <mergeCell ref="N17:O17"/>
    <mergeCell ref="Q17:R17"/>
    <mergeCell ref="B16:B17"/>
    <mergeCell ref="C16:E17"/>
    <mergeCell ref="F16:I17"/>
    <mergeCell ref="J16:L17"/>
    <mergeCell ref="M16:M17"/>
    <mergeCell ref="N14:O14"/>
    <mergeCell ref="Q14:R14"/>
    <mergeCell ref="X14:Y15"/>
    <mergeCell ref="N15:O15"/>
    <mergeCell ref="Q15:R15"/>
    <mergeCell ref="B14:B15"/>
    <mergeCell ref="C14:E15"/>
    <mergeCell ref="F14:I15"/>
    <mergeCell ref="J14:L15"/>
    <mergeCell ref="M14:M15"/>
    <mergeCell ref="N12:O12"/>
    <mergeCell ref="Q12:R12"/>
    <mergeCell ref="X12:Y13"/>
    <mergeCell ref="N13:O13"/>
    <mergeCell ref="Q13:R13"/>
    <mergeCell ref="B12:B13"/>
    <mergeCell ref="C12:E13"/>
    <mergeCell ref="F12:I13"/>
    <mergeCell ref="J12:L13"/>
    <mergeCell ref="M12:M13"/>
    <mergeCell ref="Q8:R8"/>
    <mergeCell ref="X8:Y9"/>
    <mergeCell ref="N9:O9"/>
    <mergeCell ref="Q9:R9"/>
    <mergeCell ref="B10:B11"/>
    <mergeCell ref="C10:E11"/>
    <mergeCell ref="F10:I11"/>
    <mergeCell ref="J10:L11"/>
    <mergeCell ref="M10:M11"/>
    <mergeCell ref="N10:O10"/>
    <mergeCell ref="Q10:R10"/>
    <mergeCell ref="X10:Y11"/>
    <mergeCell ref="N11:O11"/>
    <mergeCell ref="Q11:R11"/>
    <mergeCell ref="Q6:R6"/>
    <mergeCell ref="X6:Y7"/>
    <mergeCell ref="N7:O7"/>
    <mergeCell ref="Q7:R7"/>
    <mergeCell ref="B8:B9"/>
    <mergeCell ref="C8:E9"/>
    <mergeCell ref="F8:I9"/>
    <mergeCell ref="J8:L9"/>
    <mergeCell ref="M8:M9"/>
    <mergeCell ref="N8:O8"/>
    <mergeCell ref="B6:B7"/>
    <mergeCell ref="C6:E7"/>
    <mergeCell ref="F6:I7"/>
    <mergeCell ref="J6:L7"/>
    <mergeCell ref="M6:M7"/>
    <mergeCell ref="N6:O6"/>
    <mergeCell ref="O2:Q2"/>
    <mergeCell ref="W2:Y2"/>
    <mergeCell ref="C5:E5"/>
    <mergeCell ref="F5:I5"/>
    <mergeCell ref="J5:L5"/>
    <mergeCell ref="N5:O5"/>
    <mergeCell ref="Q5:R5"/>
    <mergeCell ref="S5:W5"/>
    <mergeCell ref="X5:Y5"/>
  </mergeCells>
  <phoneticPr fontId="1"/>
  <dataValidations count="3">
    <dataValidation allowBlank="1" showInputMessage="1" showErrorMessage="1" promptTitle="氏名" prompt="姓と名の間に半角スペースを入れる" sqref="C6 C8 C10 C12 C14 C16 C18 C20" xr:uid="{42729A98-2D59-43C6-B8E3-57409141F745}"/>
    <dataValidation allowBlank="1" showInputMessage="1" showErrorMessage="1" promptTitle="フリガナ" prompt="姓と名の間に半角スペースを入れる" sqref="F6 F8 F10 F12 F14 F16 F18 F20" xr:uid="{9D689079-E632-4C05-8439-7ADA381A7675}"/>
    <dataValidation allowBlank="1" showInputMessage="1" showErrorMessage="1" promptTitle="年齢" prompt="入力不可" sqref="M6 M8 M10 M12 M14 M16 M18 M20" xr:uid="{EB3F20ED-09C4-4BC9-BA01-163AC584D450}"/>
  </dataValidations>
  <pageMargins left="0.39370078740157483" right="0.19685039370078741" top="0.39370078740157483" bottom="0.19685039370078741" header="0" footer="0"/>
  <pageSetup paperSize="9" scale="99"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promptTitle="区分" prompt="プルダウンから選択" xr:uid="{750F68A0-6246-4995-BB0E-BA7223F19370}">
          <x14:formula1>
            <xm:f>非表示!$G$1:$G$12</xm:f>
          </x14:formula1>
          <xm:sqref>N6:O21</xm:sqref>
        </x14:dataValidation>
        <x14:dataValidation type="list" allowBlank="1" showInputMessage="1" showErrorMessage="1" promptTitle="距離" prompt="プルダウンから選択" xr:uid="{CFF97AF8-7109-4B8F-A12C-E422D1A93BB3}">
          <x14:formula1>
            <xm:f>非表示!$J$1:$J$4</xm:f>
          </x14:formula1>
          <xm:sqref>P6:P21</xm:sqref>
        </x14:dataValidation>
        <x14:dataValidation type="list" allowBlank="1" showInputMessage="1" showErrorMessage="1" promptTitle="種目" prompt="プルダウンから選択" xr:uid="{687FDD89-0738-498F-A721-E0D8DEA0532A}">
          <x14:formula1>
            <xm:f>非表示!$I$1:$I$6</xm:f>
          </x14:formula1>
          <xm:sqref>Q6:R21</xm:sqref>
        </x14:dataValidation>
        <x14:dataValidation type="whole" errorStyle="warning" operator="lessThanOrEqual" allowBlank="1" showInputMessage="1" showErrorMessage="1" errorTitle="生年月日" error="小学３年未満は出場できません。" promptTitle="生年月日" prompt="整数8桁で入力" xr:uid="{3D9ED5B2-6DBD-4657-94CF-53A65176EBB7}">
          <x14:formula1>
            <xm:f>非表示!$B$6</xm:f>
          </x14:formula1>
          <xm:sqref>J6:L21</xm:sqref>
        </x14:dataValidation>
        <x14:dataValidation type="list" allowBlank="1" showInputMessage="1" showErrorMessage="1" xr:uid="{DD61A59C-D2A1-4779-8A96-A7C031C2EB8F}">
          <x14:formula1>
            <xm:f>非表示!$L$2:$L$3</xm:f>
          </x14:formula1>
          <xm:sqref>Z6:Z21</xm:sqref>
        </x14:dataValidation>
        <x14:dataValidation type="list" allowBlank="1" showInputMessage="1" showErrorMessage="1" promptTitle="区内在籍" prompt="リストの上から優先して選択" xr:uid="{5D4E9586-0E00-4DB7-901F-ED05FCB288D0}">
          <x14:formula1>
            <xm:f>非表示!$M$1:$M$5</xm:f>
          </x14:formula1>
          <xm:sqref>X6:Y21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D01F38-88AB-420A-AE53-0F2918425245}">
  <dimension ref="B1:Z25"/>
  <sheetViews>
    <sheetView view="pageBreakPreview" topLeftCell="A8" zoomScaleNormal="113" zoomScaleSheetLayoutView="100" workbookViewId="0">
      <selection activeCell="C14" sqref="C14:E15"/>
    </sheetView>
  </sheetViews>
  <sheetFormatPr defaultRowHeight="18.75"/>
  <cols>
    <col min="1" max="1" width="0.875" customWidth="1"/>
    <col min="2" max="2" width="5.125" style="1" customWidth="1"/>
    <col min="3" max="26" width="5.125" customWidth="1"/>
    <col min="27" max="27" width="0.625" customWidth="1"/>
  </cols>
  <sheetData>
    <row r="1" spans="2:26" ht="5.0999999999999996" customHeight="1" thickBot="1"/>
    <row r="2" spans="2:26" ht="18" customHeight="1" thickBot="1">
      <c r="C2" s="99" t="s">
        <v>173</v>
      </c>
      <c r="D2" s="97" t="str">
        <f>IF('団体参加 '!U8="","",'団体参加 '!U8)</f>
        <v/>
      </c>
      <c r="E2" s="97" t="str">
        <f>IF('団体参加 '!V8="","",'団体参加 '!V8)</f>
        <v/>
      </c>
      <c r="F2" s="97" t="str">
        <f>IF('団体参加 '!W8="","",'団体参加 '!W8)</f>
        <v/>
      </c>
      <c r="G2" s="97" t="str">
        <f>IF('団体参加 '!X8="","",'団体参加 '!X8)</f>
        <v/>
      </c>
      <c r="H2" s="97" t="str">
        <f>IF('団体参加 '!Y8="","",'団体参加 '!Y8)</f>
        <v/>
      </c>
      <c r="I2" s="97" t="str">
        <f>IF('団体参加 '!Z8="","",'団体参加 '!Z8)</f>
        <v/>
      </c>
      <c r="J2" s="97" t="str">
        <f>IF('団体参加 '!AA8="","",'団体参加 '!AA8)</f>
        <v/>
      </c>
      <c r="L2" s="64" t="s">
        <v>76</v>
      </c>
      <c r="M2" s="65"/>
      <c r="N2" s="65"/>
      <c r="O2" s="406" t="s">
        <v>132</v>
      </c>
      <c r="P2" s="406"/>
      <c r="Q2" s="406"/>
      <c r="R2" s="77">
        <v>1</v>
      </c>
      <c r="S2" t="s">
        <v>130</v>
      </c>
      <c r="V2" s="179" t="s">
        <v>0</v>
      </c>
      <c r="W2" s="416"/>
      <c r="X2" s="417"/>
      <c r="Y2" s="418"/>
      <c r="Z2" s="1"/>
    </row>
    <row r="3" spans="2:26" ht="15" customHeight="1">
      <c r="C3" s="3"/>
      <c r="D3" s="17"/>
      <c r="E3" s="17"/>
      <c r="F3" s="17"/>
      <c r="G3" s="17"/>
      <c r="H3" s="17"/>
      <c r="I3" s="1"/>
      <c r="K3" s="5"/>
      <c r="N3" s="1"/>
      <c r="O3" s="1"/>
    </row>
    <row r="4" spans="2:26" ht="18" customHeight="1">
      <c r="B4" s="1">
        <v>1</v>
      </c>
      <c r="C4" s="5" t="s">
        <v>78</v>
      </c>
      <c r="D4" s="1"/>
    </row>
    <row r="5" spans="2:26" ht="18" customHeight="1" thickBot="1">
      <c r="C5" s="98" t="s">
        <v>29</v>
      </c>
      <c r="D5" s="409" t="s">
        <v>10</v>
      </c>
      <c r="E5" s="409"/>
      <c r="F5" s="409"/>
      <c r="G5" s="409"/>
      <c r="H5" s="409"/>
      <c r="I5" s="411" t="s">
        <v>11</v>
      </c>
      <c r="J5" s="411"/>
      <c r="K5" s="411"/>
      <c r="L5" s="411"/>
      <c r="M5" s="411"/>
      <c r="O5" s="18" t="s">
        <v>29</v>
      </c>
      <c r="P5" s="450" t="s">
        <v>10</v>
      </c>
      <c r="Q5" s="450"/>
      <c r="R5" s="450"/>
      <c r="S5" s="450"/>
      <c r="T5" s="450"/>
      <c r="U5" s="411" t="s">
        <v>11</v>
      </c>
      <c r="V5" s="411"/>
      <c r="W5" s="411"/>
      <c r="X5" s="411"/>
      <c r="Y5" s="411"/>
    </row>
    <row r="6" spans="2:26" ht="27.6" customHeight="1">
      <c r="C6" s="101"/>
      <c r="D6" s="102" t="s">
        <v>14</v>
      </c>
      <c r="E6" s="510" t="s">
        <v>79</v>
      </c>
      <c r="F6" s="511"/>
      <c r="G6" s="511"/>
      <c r="H6" s="511"/>
      <c r="I6" s="103"/>
      <c r="J6" s="104" t="s">
        <v>12</v>
      </c>
      <c r="K6" s="105"/>
      <c r="L6" s="104" t="s">
        <v>13</v>
      </c>
      <c r="M6" s="52"/>
      <c r="O6" s="48"/>
      <c r="P6" s="24" t="s">
        <v>15</v>
      </c>
      <c r="Q6" s="414" t="s">
        <v>79</v>
      </c>
      <c r="R6" s="415"/>
      <c r="S6" s="415"/>
      <c r="T6" s="415"/>
      <c r="U6" s="50"/>
      <c r="V6" s="33" t="s">
        <v>12</v>
      </c>
      <c r="W6" s="42"/>
      <c r="X6" s="33" t="s">
        <v>13</v>
      </c>
      <c r="Y6" s="52"/>
    </row>
    <row r="7" spans="2:26" ht="27.6" customHeight="1" thickBot="1">
      <c r="C7" s="106"/>
      <c r="D7" s="107" t="s">
        <v>14</v>
      </c>
      <c r="E7" s="510" t="s">
        <v>80</v>
      </c>
      <c r="F7" s="511"/>
      <c r="G7" s="511"/>
      <c r="H7" s="511"/>
      <c r="I7" s="108"/>
      <c r="J7" s="109" t="s">
        <v>12</v>
      </c>
      <c r="K7" s="110"/>
      <c r="L7" s="109" t="s">
        <v>13</v>
      </c>
      <c r="M7" s="53"/>
      <c r="O7" s="49"/>
      <c r="P7" s="4" t="s">
        <v>15</v>
      </c>
      <c r="Q7" s="414" t="s">
        <v>80</v>
      </c>
      <c r="R7" s="415"/>
      <c r="S7" s="415"/>
      <c r="T7" s="415"/>
      <c r="U7" s="51"/>
      <c r="V7" s="35" t="s">
        <v>12</v>
      </c>
      <c r="W7" s="44"/>
      <c r="X7" s="35" t="s">
        <v>13</v>
      </c>
      <c r="Y7" s="53"/>
    </row>
    <row r="9" spans="2:26" ht="18" customHeight="1">
      <c r="B9" s="1">
        <v>2</v>
      </c>
      <c r="C9" s="5" t="s">
        <v>77</v>
      </c>
      <c r="D9" s="5"/>
      <c r="E9" s="75" t="s">
        <v>105</v>
      </c>
      <c r="F9" s="1"/>
      <c r="G9" s="1"/>
      <c r="H9" s="1"/>
      <c r="I9" s="1"/>
      <c r="K9" s="5"/>
      <c r="N9" s="1"/>
      <c r="Q9" s="170" t="s">
        <v>174</v>
      </c>
      <c r="R9" t="s">
        <v>97</v>
      </c>
      <c r="S9" s="194" t="str">
        <f>IF(COUNTIF($N$14:$O$23,非表示!$G$2)+COUNTIF($N$14:$O$23,非表示!$G$3)+COUNTIF($N$14:$O$23,非表示!$G$4)+COUNTIF($N$14:$O$23,非表示!$G$5)+COUNTIF(団体・参加種目【男子】２枚目!$N$6:$O$21,非表示!$G$2)+COUNTIF(団体・参加種目【男子】２枚目!$N$6:$O$20,非表示!$G$3)+COUNTIF(団体・参加種目【男子】２枚目!$N$6:$O$20,非表示!$G$4)+COUNTIF(団体・参加種目【男子】２枚目!$N$6:$O$20,非表示!$G$5)+COUNTIF(団体・参加種目【男子】３枚目!$N$6:$O$21,非表示!$G$2)+COUNTIF(団体・参加種目【男子】３枚目!$N$6:$O$21,非表示!$G$3)+COUNTIF(団体・参加種目【男子】３枚目!$N$6:$O$21,非表示!$G$4)+COUNTIF(団体・参加種目【男子】３枚目!$N$6:$O$21,非表示!$G$5)+COUNTIF(団体・参加種目【男子】４枚目!$N$6:$O$21,非表示!$G$2)+COUNTIF(団体・参加種目【男子】４枚目!$N$6:$O$20,非表示!$G$3)+COUNTIF(団体・参加種目【男子】４枚目!$N$6:$O$20,非表示!$G$4)+COUNTIF(団体・参加種目【男子】４枚目!$N$6:$O$20,非表示!$G$5)=0,"",COUNTIF($N$14:$O$23,非表示!$G$2)+COUNTIF($N$14:$O$23,非表示!$G$3)+COUNTIF($N$14:$O$23,非表示!$G$4)+COUNTIF($N$14:$O$23,非表示!$G$5)+COUNTIF(団体・参加種目【男子】２枚目!$N$6:$O$21,非表示!$G$2)+COUNTIF(団体・参加種目【男子】２枚目!$N$6:$O$21,非表示!$G$3)+COUNTIF(団体・参加種目【男子】２枚目!$N$6:$O$21,非表示!$G$4)+COUNTIF(団体・参加種目【男子】２枚目!$N$6:$O$21,非表示!$G$5)+COUNTIF(団体・参加種目【男子】３枚目!$N$6:$O$21,非表示!$G$2)+COUNTIF(団体・参加種目【男子】３枚目!$N$6:$O$21,非表示!$G$3)+COUNTIF(団体・参加種目【男子】３枚目!$N$6:$O$21,非表示!$G$4)+COUNTIF(団体・参加種目【男子】３枚目!$N$6:$O$21,非表示!$G$5)+COUNTIF(団体・参加種目【男子】４枚目!$N$6:$O$21,非表示!$G$2)+COUNTIF(団体・参加種目【男子】４枚目!$N$6:$O$21,非表示!$G$3)+COUNTIF(団体・参加種目【男子】４枚目!$N$6:$O$21,非表示!$G$4)+COUNTIF(団体・参加種目【男子】４枚目!$N$6:$O$21,非表示!$G$5))</f>
        <v/>
      </c>
      <c r="T9" t="s">
        <v>98</v>
      </c>
      <c r="U9" s="194" t="str">
        <f>IF(COUNTIF($N$14:$O$23,非表示!$G$6)+COUNTIF(団体・参加種目【男子】２枚目!$N$6:$O$21,非表示!$G$6)+COUNTIF(団体・参加種目【男子】３枚目!$N$6:$O$21,非表示!$G$6)+COUNTIF(団体・参加種目【男子】４枚目!$N$6:$O$21,非表示!$G$6)=0,"",COUNTIF($N$14:$O$23,非表示!$G$6)+COUNTIF(団体・参加種目【男子】２枚目!$N$6:$O$21,非表示!$G$6)+COUNTIF(団体・参加種目【男子】３枚目!$N$6:$O$21,非表示!$G$6)+COUNTIF(団体・参加種目【男子】４枚目!$N$6:$O$21,非表示!$G$6))</f>
        <v/>
      </c>
      <c r="V9" t="s">
        <v>99</v>
      </c>
      <c r="W9" s="194" t="str">
        <f>IF(COUNTIF($N$14:$O$23,非表示!$G$7)+COUNTIF(団体・参加種目【男子】２枚目!$N$6:$O$21,非表示!$G$7)+COUNTIF(団体・参加種目【男子】３枚目!$N$6:$O$21,非表示!$G$7)+COUNTIF(団体・参加種目【男子】４枚目!$N$6:$O$21,非表示!$G$7)=0,"",COUNTIF($N$14:$O$23,非表示!$G$7)+COUNTIF(団体・参加種目【男子】２枚目!$N$6:$O$21,非表示!$G$7)+COUNTIF(団体・参加種目【男子】３枚目!$N$6:$O$21,非表示!$G$7)+COUNTIF(団体・参加種目【男子】４枚目!$N$6:$O$21,非表示!$G$7))</f>
        <v/>
      </c>
      <c r="X9" t="s">
        <v>100</v>
      </c>
      <c r="Y9" s="194" t="str">
        <f>IF(COUNTIF($N$14:$O$23,非表示!$G$8)+COUNTIF($N$14:$O$23,非表示!$G$9)+COUNTIF($N$14:$O$23,非表示!$G$10)+COUNTIF($N$14:$O$23,非表示!$G$11)+COUNTIF($N$14:$O$23,非表示!$G$12)+COUNTIF(団体・参加種目【男子】２枚目!$N$6:$O$21,非表示!$G$8)+COUNTIF(団体・参加種目【男子】２枚目!$N$6:$O$21,非表示!$G$9)+COUNTIF(団体・参加種目【男子】２枚目!$N$6:$O$21,非表示!$G$10)+COUNTIF(団体・参加種目【男子】２枚目!$N$6:$O$21,非表示!$G$11)+COUNTIF(団体・参加種目【男子】２枚目!$N$6:$O$21,非表示!$G$12)+COUNTIF(団体・参加種目【男子】３枚目!$N$6:$O$21,非表示!$G$8)+COUNTIF(団体・参加種目【男子】３枚目!$N$6:$O$21,非表示!$G$9)+COUNTIF(団体・参加種目【男子】３枚目!$N$6:$O$21,非表示!$G$10)+COUNTIF(団体・参加種目【男子】３枚目!$N$6:$O$21,非表示!$G$11)+COUNTIF(団体・参加種目【男子】３枚目!$N$6:$O$21,非表示!$G$12)+COUNTIF(団体・参加種目【男子】４枚目!$N$6:$O$21,非表示!$G$8)+COUNTIF(団体・参加種目【男子】４枚目!$N$6:$O$21,非表示!$G$9)+COUNTIF(団体・参加種目【男子】４枚目!$N$6:$O$21,非表示!$G$10)+COUNTIF(団体・参加種目【男子】４枚目!$N$6:$O$21,非表示!$G$11)+COUNTIF(団体・参加種目【男子】４枚目!$N$6:$O$21,非表示!$G$12)=0,"",COUNTIF($N$14:$O$23,非表示!$G$8)+COUNTIF($N$14:$O$23,非表示!$G$9)+COUNTIF($N$14:$O$23,非表示!$G$10)+COUNTIF($N$14:$O$23,非表示!$G$11)+COUNTIF($N$14:$O$23,非表示!$G$12)+COUNTIF(団体・参加種目【男子】２枚目!$N$6:$O$21,非表示!$G$8)+COUNTIF(団体・参加種目【男子】２枚目!$N$6:$O$21,非表示!$G$9)+COUNTIF(団体・参加種目【男子】２枚目!$N$6:$O$21,非表示!$G$10)+COUNTIF(団体・参加種目【男子】２枚目!$N$6:$O$21,非表示!$G$11)+COUNTIF(団体・参加種目【男子】２枚目!$N$6:$O$21,非表示!$G$12)+COUNTIF(団体・参加種目【男子】３枚目!$N$6:$O$21,非表示!$G$8)+COUNTIF(団体・参加種目【男子】３枚目!$N$6:$O$21,非表示!$G$9)+COUNTIF(団体・参加種目【男子】３枚目!$N$6:$O$21,非表示!$G$10)+COUNTIF(団体・参加種目【男子】３枚目!$N$6:$O$21,非表示!$G$11)+COUNTIF(団体・参加種目【男子】３枚目!$N$6:$O$21,非表示!$G$12)+COUNTIF(団体・参加種目【男子】４枚目!$N$6:$O$21,非表示!$G$8)+COUNTIF(団体・参加種目【男子】４枚目!$N$6:$O$21,非表示!$G$9)+COUNTIF(団体・参加種目【男子】４枚目!$N$6:$O$21,非表示!$G$10)+COUNTIF(団体・参加種目【男子】４枚目!$N$6:$O$21,非表示!$G$11)+COUNTIF(団体・参加種目【男子】４枚目!$N$6:$O$21,非表示!$G$12))</f>
        <v/>
      </c>
      <c r="Z9" s="1"/>
    </row>
    <row r="10" spans="2:26" ht="5.45" customHeight="1">
      <c r="C10" s="5"/>
      <c r="D10" s="5"/>
      <c r="E10" s="1"/>
      <c r="F10" s="1"/>
      <c r="G10" s="1"/>
      <c r="H10" s="1"/>
      <c r="I10" s="1"/>
      <c r="K10" s="5"/>
      <c r="N10" s="1"/>
      <c r="O10" s="3"/>
      <c r="V10" s="3"/>
      <c r="W10" s="1"/>
      <c r="X10" s="1"/>
      <c r="Y10" s="1"/>
      <c r="Z10" s="1"/>
    </row>
    <row r="11" spans="2:26" ht="27.6" customHeight="1">
      <c r="B11" s="168" t="s">
        <v>8</v>
      </c>
      <c r="C11" s="496" t="s">
        <v>31</v>
      </c>
      <c r="D11" s="496"/>
      <c r="E11" s="496"/>
      <c r="F11" s="496" t="s">
        <v>2</v>
      </c>
      <c r="G11" s="496"/>
      <c r="H11" s="496"/>
      <c r="I11" s="496"/>
      <c r="J11" s="496" t="s">
        <v>34</v>
      </c>
      <c r="K11" s="496"/>
      <c r="L11" s="496"/>
      <c r="M11" s="169" t="s">
        <v>186</v>
      </c>
      <c r="N11" s="496" t="s">
        <v>36</v>
      </c>
      <c r="O11" s="496"/>
      <c r="P11" s="169" t="s">
        <v>35</v>
      </c>
      <c r="Q11" s="496" t="s">
        <v>10</v>
      </c>
      <c r="R11" s="496"/>
      <c r="S11" s="496" t="s">
        <v>11</v>
      </c>
      <c r="T11" s="496"/>
      <c r="U11" s="496"/>
      <c r="V11" s="496"/>
      <c r="W11" s="496"/>
      <c r="X11" s="497" t="s">
        <v>37</v>
      </c>
      <c r="Y11" s="498"/>
      <c r="Z11" s="233" t="s">
        <v>141</v>
      </c>
    </row>
    <row r="12" spans="2:26" ht="27.6" customHeight="1">
      <c r="B12" s="499" t="s">
        <v>38</v>
      </c>
      <c r="C12" s="501" t="s">
        <v>92</v>
      </c>
      <c r="D12" s="502"/>
      <c r="E12" s="503"/>
      <c r="F12" s="501" t="s">
        <v>93</v>
      </c>
      <c r="G12" s="502"/>
      <c r="H12" s="502"/>
      <c r="I12" s="503"/>
      <c r="J12" s="501">
        <v>19850904</v>
      </c>
      <c r="K12" s="502"/>
      <c r="L12" s="503"/>
      <c r="M12" s="463">
        <f>ROUNDDOWN((非表示!B5-J12)/10000,0)</f>
        <v>39</v>
      </c>
      <c r="N12" s="512" t="s">
        <v>81</v>
      </c>
      <c r="O12" s="512"/>
      <c r="P12" s="163">
        <v>50</v>
      </c>
      <c r="Q12" s="493" t="s">
        <v>94</v>
      </c>
      <c r="R12" s="428"/>
      <c r="S12" s="166"/>
      <c r="T12" s="150" t="s">
        <v>12</v>
      </c>
      <c r="U12" s="150" t="s">
        <v>95</v>
      </c>
      <c r="V12" s="150" t="s">
        <v>13</v>
      </c>
      <c r="W12" s="167" t="s">
        <v>96</v>
      </c>
      <c r="X12" s="451" t="s">
        <v>91</v>
      </c>
      <c r="Y12" s="457"/>
      <c r="Z12" s="455" t="s">
        <v>46</v>
      </c>
    </row>
    <row r="13" spans="2:26" ht="27.6" customHeight="1" thickBot="1">
      <c r="B13" s="500"/>
      <c r="C13" s="458"/>
      <c r="D13" s="504"/>
      <c r="E13" s="459"/>
      <c r="F13" s="458"/>
      <c r="G13" s="504"/>
      <c r="H13" s="504"/>
      <c r="I13" s="459"/>
      <c r="J13" s="458"/>
      <c r="K13" s="504"/>
      <c r="L13" s="459"/>
      <c r="M13" s="321"/>
      <c r="N13" s="494"/>
      <c r="O13" s="494"/>
      <c r="P13" s="18"/>
      <c r="Q13" s="495"/>
      <c r="R13" s="427"/>
      <c r="S13" s="29"/>
      <c r="T13" s="30" t="s">
        <v>12</v>
      </c>
      <c r="U13" s="30"/>
      <c r="V13" s="30" t="s">
        <v>13</v>
      </c>
      <c r="W13" s="31"/>
      <c r="X13" s="458"/>
      <c r="Y13" s="459"/>
      <c r="Z13" s="456"/>
    </row>
    <row r="14" spans="2:26" ht="27.6" customHeight="1">
      <c r="B14" s="256">
        <v>1</v>
      </c>
      <c r="C14" s="467"/>
      <c r="D14" s="468"/>
      <c r="E14" s="490"/>
      <c r="F14" s="264"/>
      <c r="G14" s="259"/>
      <c r="H14" s="259"/>
      <c r="I14" s="260"/>
      <c r="J14" s="473"/>
      <c r="K14" s="474"/>
      <c r="L14" s="475"/>
      <c r="M14" s="320" t="str">
        <f>IF(J14="","",ROUNDDOWN((非表示!$B$5-J14)/10000,0))</f>
        <v/>
      </c>
      <c r="N14" s="423"/>
      <c r="O14" s="423"/>
      <c r="P14" s="36"/>
      <c r="Q14" s="424"/>
      <c r="R14" s="424"/>
      <c r="S14" s="39"/>
      <c r="T14" s="33" t="s">
        <v>12</v>
      </c>
      <c r="U14" s="42"/>
      <c r="V14" s="33" t="s">
        <v>13</v>
      </c>
      <c r="W14" s="45"/>
      <c r="X14" s="311"/>
      <c r="Y14" s="312"/>
      <c r="Z14" s="508"/>
    </row>
    <row r="15" spans="2:26" ht="27.6" customHeight="1" thickBot="1">
      <c r="B15" s="257"/>
      <c r="C15" s="479"/>
      <c r="D15" s="480"/>
      <c r="E15" s="491"/>
      <c r="F15" s="505"/>
      <c r="G15" s="506"/>
      <c r="H15" s="506"/>
      <c r="I15" s="507"/>
      <c r="J15" s="484"/>
      <c r="K15" s="485"/>
      <c r="L15" s="486"/>
      <c r="M15" s="239"/>
      <c r="N15" s="460"/>
      <c r="O15" s="460"/>
      <c r="P15" s="37"/>
      <c r="Q15" s="461"/>
      <c r="R15" s="461"/>
      <c r="S15" s="40"/>
      <c r="T15" s="34" t="s">
        <v>12</v>
      </c>
      <c r="U15" s="43"/>
      <c r="V15" s="34" t="s">
        <v>13</v>
      </c>
      <c r="W15" s="46"/>
      <c r="X15" s="421"/>
      <c r="Y15" s="422"/>
      <c r="Z15" s="509"/>
    </row>
    <row r="16" spans="2:26" ht="27.6" customHeight="1">
      <c r="B16" s="256">
        <v>2</v>
      </c>
      <c r="C16" s="467"/>
      <c r="D16" s="468"/>
      <c r="E16" s="490"/>
      <c r="F16" s="264"/>
      <c r="G16" s="259"/>
      <c r="H16" s="259"/>
      <c r="I16" s="260"/>
      <c r="J16" s="473"/>
      <c r="K16" s="474"/>
      <c r="L16" s="475"/>
      <c r="M16" s="320" t="str">
        <f>IF(J16="","",ROUNDDOWN((非表示!$B$5-J16)/10000,0))</f>
        <v/>
      </c>
      <c r="N16" s="423"/>
      <c r="O16" s="423"/>
      <c r="P16" s="36"/>
      <c r="Q16" s="424"/>
      <c r="R16" s="424"/>
      <c r="S16" s="39"/>
      <c r="T16" s="33" t="s">
        <v>12</v>
      </c>
      <c r="U16" s="42"/>
      <c r="V16" s="33" t="s">
        <v>13</v>
      </c>
      <c r="W16" s="45"/>
      <c r="X16" s="311"/>
      <c r="Y16" s="312"/>
      <c r="Z16" s="508"/>
    </row>
    <row r="17" spans="2:26" ht="27.6" customHeight="1" thickBot="1">
      <c r="B17" s="257"/>
      <c r="C17" s="479"/>
      <c r="D17" s="480"/>
      <c r="E17" s="491"/>
      <c r="F17" s="505"/>
      <c r="G17" s="506"/>
      <c r="H17" s="506"/>
      <c r="I17" s="507"/>
      <c r="J17" s="484"/>
      <c r="K17" s="485"/>
      <c r="L17" s="486"/>
      <c r="M17" s="239"/>
      <c r="N17" s="460"/>
      <c r="O17" s="460"/>
      <c r="P17" s="37"/>
      <c r="Q17" s="461"/>
      <c r="R17" s="461"/>
      <c r="S17" s="40"/>
      <c r="T17" s="34" t="s">
        <v>12</v>
      </c>
      <c r="U17" s="43"/>
      <c r="V17" s="34" t="s">
        <v>13</v>
      </c>
      <c r="W17" s="46"/>
      <c r="X17" s="421"/>
      <c r="Y17" s="422"/>
      <c r="Z17" s="509"/>
    </row>
    <row r="18" spans="2:26" ht="27.6" customHeight="1">
      <c r="B18" s="256">
        <v>3</v>
      </c>
      <c r="C18" s="467"/>
      <c r="D18" s="468"/>
      <c r="E18" s="490"/>
      <c r="F18" s="264"/>
      <c r="G18" s="259"/>
      <c r="H18" s="259"/>
      <c r="I18" s="260"/>
      <c r="J18" s="473"/>
      <c r="K18" s="474"/>
      <c r="L18" s="475"/>
      <c r="M18" s="320" t="str">
        <f>IF(J18="","",ROUNDDOWN((非表示!$B$5-J18)/10000,0))</f>
        <v/>
      </c>
      <c r="N18" s="423"/>
      <c r="O18" s="423"/>
      <c r="P18" s="36"/>
      <c r="Q18" s="424"/>
      <c r="R18" s="424"/>
      <c r="S18" s="39"/>
      <c r="T18" s="33" t="s">
        <v>12</v>
      </c>
      <c r="U18" s="42"/>
      <c r="V18" s="33" t="s">
        <v>13</v>
      </c>
      <c r="W18" s="45"/>
      <c r="X18" s="311"/>
      <c r="Y18" s="312"/>
      <c r="Z18" s="508"/>
    </row>
    <row r="19" spans="2:26" ht="27.6" customHeight="1" thickBot="1">
      <c r="B19" s="257"/>
      <c r="C19" s="479"/>
      <c r="D19" s="480"/>
      <c r="E19" s="491"/>
      <c r="F19" s="505"/>
      <c r="G19" s="506"/>
      <c r="H19" s="506"/>
      <c r="I19" s="507"/>
      <c r="J19" s="484"/>
      <c r="K19" s="485"/>
      <c r="L19" s="486"/>
      <c r="M19" s="239"/>
      <c r="N19" s="460"/>
      <c r="O19" s="460"/>
      <c r="P19" s="37"/>
      <c r="Q19" s="461"/>
      <c r="R19" s="461"/>
      <c r="S19" s="40"/>
      <c r="T19" s="34" t="s">
        <v>12</v>
      </c>
      <c r="U19" s="43"/>
      <c r="V19" s="34" t="s">
        <v>13</v>
      </c>
      <c r="W19" s="46"/>
      <c r="X19" s="421"/>
      <c r="Y19" s="422"/>
      <c r="Z19" s="509"/>
    </row>
    <row r="20" spans="2:26" ht="27.6" customHeight="1">
      <c r="B20" s="256">
        <v>4</v>
      </c>
      <c r="C20" s="467"/>
      <c r="D20" s="468"/>
      <c r="E20" s="490"/>
      <c r="F20" s="264"/>
      <c r="G20" s="259"/>
      <c r="H20" s="259"/>
      <c r="I20" s="260"/>
      <c r="J20" s="473"/>
      <c r="K20" s="474"/>
      <c r="L20" s="475"/>
      <c r="M20" s="320" t="str">
        <f>IF(J20="","",ROUNDDOWN((非表示!$B$5-J20)/10000,0))</f>
        <v/>
      </c>
      <c r="N20" s="423"/>
      <c r="O20" s="423"/>
      <c r="P20" s="36"/>
      <c r="Q20" s="424"/>
      <c r="R20" s="424"/>
      <c r="S20" s="39"/>
      <c r="T20" s="33" t="s">
        <v>12</v>
      </c>
      <c r="U20" s="42"/>
      <c r="V20" s="33" t="s">
        <v>13</v>
      </c>
      <c r="W20" s="45"/>
      <c r="X20" s="311"/>
      <c r="Y20" s="312"/>
      <c r="Z20" s="508"/>
    </row>
    <row r="21" spans="2:26" ht="27.6" customHeight="1" thickBot="1">
      <c r="B21" s="257"/>
      <c r="C21" s="479"/>
      <c r="D21" s="480"/>
      <c r="E21" s="491"/>
      <c r="F21" s="505"/>
      <c r="G21" s="506"/>
      <c r="H21" s="506"/>
      <c r="I21" s="507"/>
      <c r="J21" s="484"/>
      <c r="K21" s="485"/>
      <c r="L21" s="486"/>
      <c r="M21" s="239"/>
      <c r="N21" s="460"/>
      <c r="O21" s="460"/>
      <c r="P21" s="37"/>
      <c r="Q21" s="461"/>
      <c r="R21" s="461"/>
      <c r="S21" s="40"/>
      <c r="T21" s="34" t="s">
        <v>12</v>
      </c>
      <c r="U21" s="43"/>
      <c r="V21" s="34" t="s">
        <v>13</v>
      </c>
      <c r="W21" s="46"/>
      <c r="X21" s="421"/>
      <c r="Y21" s="422"/>
      <c r="Z21" s="509"/>
    </row>
    <row r="22" spans="2:26" ht="27.6" customHeight="1">
      <c r="B22" s="256">
        <v>5</v>
      </c>
      <c r="C22" s="467"/>
      <c r="D22" s="468"/>
      <c r="E22" s="490"/>
      <c r="F22" s="264"/>
      <c r="G22" s="259"/>
      <c r="H22" s="259"/>
      <c r="I22" s="260"/>
      <c r="J22" s="473"/>
      <c r="K22" s="474"/>
      <c r="L22" s="475"/>
      <c r="M22" s="320" t="str">
        <f>IF(J22="","",ROUNDDOWN((非表示!$B$5-J22)/10000,0))</f>
        <v/>
      </c>
      <c r="N22" s="423"/>
      <c r="O22" s="423"/>
      <c r="P22" s="36"/>
      <c r="Q22" s="424"/>
      <c r="R22" s="424"/>
      <c r="S22" s="39"/>
      <c r="T22" s="33" t="s">
        <v>12</v>
      </c>
      <c r="U22" s="42"/>
      <c r="V22" s="33" t="s">
        <v>13</v>
      </c>
      <c r="W22" s="45"/>
      <c r="X22" s="311"/>
      <c r="Y22" s="312"/>
      <c r="Z22" s="508"/>
    </row>
    <row r="23" spans="2:26" ht="27.6" customHeight="1" thickBot="1">
      <c r="B23" s="257"/>
      <c r="C23" s="469"/>
      <c r="D23" s="470"/>
      <c r="E23" s="492"/>
      <c r="F23" s="265"/>
      <c r="G23" s="262"/>
      <c r="H23" s="262"/>
      <c r="I23" s="263"/>
      <c r="J23" s="476"/>
      <c r="K23" s="477"/>
      <c r="L23" s="478"/>
      <c r="M23" s="321"/>
      <c r="N23" s="419"/>
      <c r="O23" s="419"/>
      <c r="P23" s="38"/>
      <c r="Q23" s="462"/>
      <c r="R23" s="462"/>
      <c r="S23" s="41"/>
      <c r="T23" s="35" t="s">
        <v>12</v>
      </c>
      <c r="U23" s="44"/>
      <c r="V23" s="35" t="s">
        <v>13</v>
      </c>
      <c r="W23" s="47"/>
      <c r="X23" s="421"/>
      <c r="Y23" s="422"/>
      <c r="Z23" s="509"/>
    </row>
    <row r="24" spans="2:26" ht="15" customHeight="1">
      <c r="B24" s="76" t="s">
        <v>111</v>
      </c>
      <c r="C24" s="1"/>
      <c r="D24" s="1"/>
      <c r="E24" s="1"/>
      <c r="F24" s="1"/>
      <c r="G24" s="1"/>
      <c r="H24" s="1"/>
      <c r="I24" s="1"/>
      <c r="J24" s="1"/>
      <c r="K24" s="1"/>
      <c r="L24" s="1"/>
      <c r="N24" s="1"/>
      <c r="O24" s="1"/>
      <c r="Q24" s="1"/>
      <c r="R24" s="1"/>
      <c r="T24" s="1"/>
      <c r="U24" s="1"/>
      <c r="V24" s="1"/>
      <c r="W24" s="85"/>
      <c r="X24" s="1"/>
      <c r="Y24" s="66"/>
      <c r="Z24" s="236" t="s">
        <v>201</v>
      </c>
    </row>
    <row r="25" spans="2:26" ht="15" customHeight="1">
      <c r="B25" s="71"/>
      <c r="C25" s="1"/>
      <c r="D25" s="1"/>
      <c r="E25" s="1"/>
      <c r="F25" s="1"/>
      <c r="G25" s="1"/>
      <c r="H25" s="1"/>
      <c r="I25" s="1"/>
      <c r="J25" s="1"/>
      <c r="K25" s="1"/>
      <c r="L25" s="1"/>
      <c r="N25" s="1"/>
      <c r="O25" s="1"/>
      <c r="Q25" s="1"/>
      <c r="R25" s="1"/>
      <c r="T25" s="1"/>
      <c r="U25" s="1"/>
      <c r="V25" s="1"/>
      <c r="X25" s="1"/>
      <c r="Y25" s="1"/>
      <c r="Z25" s="1"/>
    </row>
  </sheetData>
  <mergeCells count="83">
    <mergeCell ref="X12:Y13"/>
    <mergeCell ref="Z22:Z23"/>
    <mergeCell ref="E6:H6"/>
    <mergeCell ref="E7:H7"/>
    <mergeCell ref="D5:H5"/>
    <mergeCell ref="I5:M5"/>
    <mergeCell ref="P5:T5"/>
    <mergeCell ref="U5:Y5"/>
    <mergeCell ref="Q6:T6"/>
    <mergeCell ref="Q7:T7"/>
    <mergeCell ref="Z12:Z13"/>
    <mergeCell ref="Z14:Z15"/>
    <mergeCell ref="Z16:Z17"/>
    <mergeCell ref="Z18:Z19"/>
    <mergeCell ref="Z20:Z21"/>
    <mergeCell ref="N12:O12"/>
    <mergeCell ref="B22:B23"/>
    <mergeCell ref="C22:E23"/>
    <mergeCell ref="F22:I23"/>
    <mergeCell ref="J22:L23"/>
    <mergeCell ref="M22:M23"/>
    <mergeCell ref="B20:B21"/>
    <mergeCell ref="C20:E21"/>
    <mergeCell ref="F20:I21"/>
    <mergeCell ref="J20:L21"/>
    <mergeCell ref="M20:M21"/>
    <mergeCell ref="B18:B19"/>
    <mergeCell ref="C18:E19"/>
    <mergeCell ref="F18:I19"/>
    <mergeCell ref="J18:L19"/>
    <mergeCell ref="M18:M19"/>
    <mergeCell ref="B14:B15"/>
    <mergeCell ref="B16:B17"/>
    <mergeCell ref="C16:E17"/>
    <mergeCell ref="F16:I17"/>
    <mergeCell ref="J16:L17"/>
    <mergeCell ref="C14:E15"/>
    <mergeCell ref="F14:I15"/>
    <mergeCell ref="J14:L15"/>
    <mergeCell ref="B12:B13"/>
    <mergeCell ref="C12:E13"/>
    <mergeCell ref="F12:I13"/>
    <mergeCell ref="J12:L13"/>
    <mergeCell ref="M12:M13"/>
    <mergeCell ref="W2:Y2"/>
    <mergeCell ref="C11:E11"/>
    <mergeCell ref="F11:I11"/>
    <mergeCell ref="J11:L11"/>
    <mergeCell ref="N11:O11"/>
    <mergeCell ref="Q11:R11"/>
    <mergeCell ref="S11:W11"/>
    <mergeCell ref="X11:Y11"/>
    <mergeCell ref="O2:Q2"/>
    <mergeCell ref="Q12:R12"/>
    <mergeCell ref="N14:O14"/>
    <mergeCell ref="Q14:R14"/>
    <mergeCell ref="N13:O13"/>
    <mergeCell ref="Q13:R13"/>
    <mergeCell ref="X14:Y15"/>
    <mergeCell ref="N21:O21"/>
    <mergeCell ref="Q21:R21"/>
    <mergeCell ref="N17:O17"/>
    <mergeCell ref="Q17:R17"/>
    <mergeCell ref="N18:O18"/>
    <mergeCell ref="Q18:R18"/>
    <mergeCell ref="N20:O20"/>
    <mergeCell ref="Q20:R20"/>
    <mergeCell ref="X16:Y17"/>
    <mergeCell ref="X18:Y19"/>
    <mergeCell ref="X20:Y21"/>
    <mergeCell ref="N23:O23"/>
    <mergeCell ref="Q23:R23"/>
    <mergeCell ref="N22:O22"/>
    <mergeCell ref="Q22:R22"/>
    <mergeCell ref="X22:Y23"/>
    <mergeCell ref="M14:M15"/>
    <mergeCell ref="M16:M17"/>
    <mergeCell ref="N19:O19"/>
    <mergeCell ref="Q19:R19"/>
    <mergeCell ref="N15:O15"/>
    <mergeCell ref="Q15:R15"/>
    <mergeCell ref="N16:O16"/>
    <mergeCell ref="Q16:R16"/>
  </mergeCells>
  <phoneticPr fontId="1"/>
  <dataValidations count="4">
    <dataValidation allowBlank="1" showInputMessage="1" showErrorMessage="1" promptTitle="氏名" prompt="姓と名の間に半角スペースを入れる" sqref="C14 C16 C18 C20 C22" xr:uid="{14037A88-0D0B-495D-86AE-6DA16D6E80A7}"/>
    <dataValidation allowBlank="1" showInputMessage="1" showErrorMessage="1" promptTitle="フリガナ" prompt="姓と名の間に半角スペースを入れる" sqref="F14 F16 F18 F20 F22" xr:uid="{8F290234-B655-4227-BB13-51E2C2D7EE65}"/>
    <dataValidation allowBlank="1" showInputMessage="1" showErrorMessage="1" promptTitle="年齢" prompt="入力不可" sqref="M14 M16 M18 M20 M22" xr:uid="{185629D9-BF7D-4FC1-8612-21F114AF6499}"/>
    <dataValidation allowBlank="1" showInputMessage="1" showErrorMessage="1" prompt="リストの上から優先して選択" sqref="X12:Y13" xr:uid="{70441A9C-863C-4228-B1D4-2ED5D3640A7E}"/>
  </dataValidations>
  <pageMargins left="0.39370078740157483" right="0.19685039370078741" top="0.39370078740157483" bottom="0.19685039370078741" header="0" footer="0"/>
  <pageSetup paperSize="9" scale="99" orientation="landscape" r:id="rId1"/>
  <ignoredErrors>
    <ignoredError sqref="U12 W12" numberStoredAsText="1"/>
  </ignoredErrors>
  <extLst>
    <ext xmlns:x14="http://schemas.microsoft.com/office/spreadsheetml/2009/9/main" uri="{CCE6A557-97BC-4b89-ADB6-D9C93CAAB3DF}">
      <x14:dataValidations xmlns:xm="http://schemas.microsoft.com/office/excel/2006/main" count="8">
        <x14:dataValidation type="list" allowBlank="1" showInputMessage="1" showErrorMessage="1" promptTitle="区分" prompt="プルダウンから選択" xr:uid="{4AD1A7BC-B74A-4CDF-85BF-0D4491F172A5}">
          <x14:formula1>
            <xm:f>非表示!$G$1:$G$12</xm:f>
          </x14:formula1>
          <xm:sqref>N14:O23</xm:sqref>
        </x14:dataValidation>
        <x14:dataValidation type="list" allowBlank="1" showInputMessage="1" showErrorMessage="1" promptTitle="距離" prompt="プルダウンから選択" xr:uid="{4C8239F7-22D1-4128-A821-4721F18A7E6B}">
          <x14:formula1>
            <xm:f>非表示!$J$1:$J$4</xm:f>
          </x14:formula1>
          <xm:sqref>P14:P23</xm:sqref>
        </x14:dataValidation>
        <x14:dataValidation type="list" allowBlank="1" showInputMessage="1" showErrorMessage="1" promptTitle="種目" prompt="プルダウンから選択" xr:uid="{9C6B4018-F63F-4776-9DB4-4186B73161E0}">
          <x14:formula1>
            <xm:f>非表示!$I$1:$I$6</xm:f>
          </x14:formula1>
          <xm:sqref>Q14:R23</xm:sqref>
        </x14:dataValidation>
        <x14:dataValidation type="list" allowBlank="1" showInputMessage="1" showErrorMessage="1" promptTitle="参加" prompt="エントリーする種目に「〇」を選択" xr:uid="{D917B3F7-0B4E-4560-AE67-3338608F7EB4}">
          <x14:formula1>
            <xm:f>非表示!$N$1:$N$2</xm:f>
          </x14:formula1>
          <xm:sqref>O6:O7 C6:C7</xm:sqref>
        </x14:dataValidation>
        <x14:dataValidation type="list" showInputMessage="1" showErrorMessage="1" errorTitle="空欄エラー" error="申込人数に応じて１～４を選択してください。" xr:uid="{4CDF8AA1-4FF4-4A2A-B380-A324DB26750B}">
          <x14:formula1>
            <xm:f>非表示!$P$2:$P$5</xm:f>
          </x14:formula1>
          <xm:sqref>R2</xm:sqref>
        </x14:dataValidation>
        <x14:dataValidation type="whole" errorStyle="warning" operator="lessThanOrEqual" allowBlank="1" showInputMessage="1" showErrorMessage="1" errorTitle="生年月日" error="小学３年未満は出場できません。" promptTitle="生年月日" prompt="整数8桁で入力" xr:uid="{1550A083-83F8-4D73-84C7-F010FE60046E}">
          <x14:formula1>
            <xm:f>非表示!$B$6</xm:f>
          </x14:formula1>
          <xm:sqref>J14:L23</xm:sqref>
        </x14:dataValidation>
        <x14:dataValidation type="list" allowBlank="1" showInputMessage="1" showErrorMessage="1" xr:uid="{78E20834-9B3B-476A-899F-5198D2F7852D}">
          <x14:formula1>
            <xm:f>非表示!$L$2:$L$3</xm:f>
          </x14:formula1>
          <xm:sqref>Z14:Z23</xm:sqref>
        </x14:dataValidation>
        <x14:dataValidation type="list" allowBlank="1" showInputMessage="1" showErrorMessage="1" promptTitle="区内在籍" prompt="リストの上から優先して選択" xr:uid="{91DDAE3A-98C0-49E9-BBE2-6942F847721F}">
          <x14:formula1>
            <xm:f>非表示!$M$1:$M$5</xm:f>
          </x14:formula1>
          <xm:sqref>X14:Y23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非表示</vt:lpstr>
      <vt:lpstr>団体参加 </vt:lpstr>
      <vt:lpstr>撮影許可申請書 (１)</vt:lpstr>
      <vt:lpstr>撮影許可申請書 (2)</vt:lpstr>
      <vt:lpstr>団体・参加種目【女子】１枚目</vt:lpstr>
      <vt:lpstr>団体・参加種目【女子】２枚目</vt:lpstr>
      <vt:lpstr>団体・参加種目【女子】３枚目</vt:lpstr>
      <vt:lpstr>団体・参加種目【女子】４枚目</vt:lpstr>
      <vt:lpstr>団体・参加種目【男子】１枚目</vt:lpstr>
      <vt:lpstr>団体・参加種目【男子】２枚目</vt:lpstr>
      <vt:lpstr>団体・参加種目【男子】３枚目</vt:lpstr>
      <vt:lpstr>団体・参加種目【男子】４枚目</vt:lpstr>
      <vt:lpstr>'撮影許可申請書 (１)'!Print_Area</vt:lpstr>
      <vt:lpstr>'撮影許可申請書 (2)'!Print_Area</vt:lpstr>
      <vt:lpstr>団体・参加種目【女子】１枚目!Print_Area</vt:lpstr>
      <vt:lpstr>団体・参加種目【女子】２枚目!Print_Area</vt:lpstr>
      <vt:lpstr>団体・参加種目【女子】３枚目!Print_Area</vt:lpstr>
      <vt:lpstr>団体・参加種目【女子】４枚目!Print_Area</vt:lpstr>
      <vt:lpstr>団体・参加種目【男子】１枚目!Print_Area</vt:lpstr>
      <vt:lpstr>団体・参加種目【男子】２枚目!Print_Area</vt:lpstr>
      <vt:lpstr>団体・参加種目【男子】３枚目!Print_Area</vt:lpstr>
      <vt:lpstr>団体・参加種目【男子】４枚目!Print_Area</vt:lpstr>
      <vt:lpstr>'団体参加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板橋区水泳連盟</dc:creator>
  <cp:lastModifiedBy>仁 大河原</cp:lastModifiedBy>
  <cp:lastPrinted>2025-05-23T04:37:26Z</cp:lastPrinted>
  <dcterms:created xsi:type="dcterms:W3CDTF">2023-01-27T06:32:09Z</dcterms:created>
  <dcterms:modified xsi:type="dcterms:W3CDTF">2025-05-23T04:46:26Z</dcterms:modified>
</cp:coreProperties>
</file>